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ecutive Summary" sheetId="1" state="visible" r:id="rId3"/>
    <sheet name="Native Crypto (6)" sheetId="2" state="visible" r:id="rId4"/>
    <sheet name="IGT Ecosystem (9)" sheetId="3" state="visible" r:id="rId5"/>
    <sheet name="Banking Infra (4)" sheetId="4" state="visible" r:id="rId6"/>
    <sheet name="External Crypto (15)" sheetId="5" state="visible" r:id="rId7"/>
    <sheet name="Reserve Backing" sheetId="6" state="visible" r:id="rId8"/>
    <sheet name="Trust Wallet Guide" sheetId="7" state="visible" r:id="rId9"/>
    <sheet name="MameyNode Validators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<sst xmlns="http://schemas.openxmlformats.org/spreadsheetml/2006/main" count="786" uniqueCount="468">
  <si>
    <t xml:space="preserve">BDET BANK — SOVEREIGN TOKEN &amp; CRYPTO AUDIT REPORT</t>
  </si>
  <si>
    <t xml:space="preserve">Ierahkwa Ne Kanienke Government | Ministry of Finance | April 12, 2026</t>
  </si>
  <si>
    <t xml:space="preserve">License: SAGMFIN-20170923-001 | Entity: E-0374092011-7 | CEO: Tu'ilzish | CFO: TakodaAhanu | CTO: Te Ha Keh</t>
  </si>
  <si>
    <t xml:space="preserve">PORTFOLIO OVERVIEW</t>
  </si>
  <si>
    <t xml:space="preserve">Category</t>
  </si>
  <si>
    <t xml:space="preserve">Tokens</t>
  </si>
  <si>
    <t xml:space="preserve">Treasury Holdings Value</t>
  </si>
  <si>
    <t xml:space="preserve">Share of Portfolio</t>
  </si>
  <si>
    <t xml:space="preserve">Networks</t>
  </si>
  <si>
    <t xml:space="preserve">Status</t>
  </si>
  <si>
    <t xml:space="preserve">Risk Level</t>
  </si>
  <si>
    <t xml:space="preserve">Auditor</t>
  </si>
  <si>
    <t xml:space="preserve">Native Cryptocurrencies</t>
  </si>
  <si>
    <t xml:space="preserve">MameyNode</t>
  </si>
  <si>
    <t xml:space="preserve">ACTIVE</t>
  </si>
  <si>
    <t xml:space="preserve">Low</t>
  </si>
  <si>
    <t xml:space="preserve">Ministry of Finance</t>
  </si>
  <si>
    <t xml:space="preserve">IGT Ecosystem Tokens</t>
  </si>
  <si>
    <t xml:space="preserve">Banking &amp; Infrastructure</t>
  </si>
  <si>
    <t xml:space="preserve">Utility (non-priced)</t>
  </si>
  <si>
    <t xml:space="preserve">External Cryptocurrencies</t>
  </si>
  <si>
    <t xml:space="preserve">Multi-Chain</t>
  </si>
  <si>
    <t xml:space="preserve">Medium</t>
  </si>
  <si>
    <t xml:space="preserve">GRAND TOTAL</t>
  </si>
  <si>
    <t xml:space="preserve">KEY FINANCIAL METRICS</t>
  </si>
  <si>
    <t xml:space="preserve">Total Portfolio Value</t>
  </si>
  <si>
    <t xml:space="preserve">TMVC Treasury (DAES)</t>
  </si>
  <si>
    <t xml:space="preserve">$754,719,062,500</t>
  </si>
  <si>
    <t xml:space="preserve">XRBG Holdings (1M tokens)</t>
  </si>
  <si>
    <t xml:space="preserve">$151,460,000</t>
  </si>
  <si>
    <t xml:space="preserve">Gem-Backed Assets (3 Rubies)</t>
  </si>
  <si>
    <t xml:space="preserve">$1,585,000,000</t>
  </si>
  <si>
    <t xml:space="preserve">SWIFT Settled (EUR)</t>
  </si>
  <si>
    <t xml:space="preserve">94,200,000</t>
  </si>
  <si>
    <t xml:space="preserve">ISO 20022 Volume</t>
  </si>
  <si>
    <t xml:space="preserve">$119,001,337</t>
  </si>
  <si>
    <t xml:space="preserve">API Endpoints</t>
  </si>
  <si>
    <t xml:space="preserve">87</t>
  </si>
  <si>
    <t xml:space="preserve">MameyNode TPS</t>
  </si>
  <si>
    <t xml:space="preserve">123,874+</t>
  </si>
  <si>
    <t xml:space="preserve">Validators Active</t>
  </si>
  <si>
    <t xml:space="preserve">8</t>
  </si>
  <si>
    <t xml:space="preserve">Total Storage</t>
  </si>
  <si>
    <t xml:space="preserve">~40TB</t>
  </si>
  <si>
    <t xml:space="preserve">Primary Bank</t>
  </si>
  <si>
    <t xml:space="preserve">TD Bank</t>
  </si>
  <si>
    <t xml:space="preserve">Correspondent</t>
  </si>
  <si>
    <t xml:space="preserve">Bank of America</t>
  </si>
  <si>
    <t xml:space="preserve">NATIVE CRYPTOCURRENCIES — SOVEREIGN BLOCKCHAIN TOKENS</t>
  </si>
  <si>
    <t xml:space="preserve">MameyNode v3.0 | Substrate/Polkadot SDK | NPoS + GRANDPA Consensus</t>
  </si>
  <si>
    <t xml:space="preserve">Symbol</t>
  </si>
  <si>
    <t xml:space="preserve">Full Name</t>
  </si>
  <si>
    <t xml:space="preserve">Type</t>
  </si>
  <si>
    <t xml:space="preserve">Price (USD)</t>
  </si>
  <si>
    <t xml:space="preserve">Total Supply</t>
  </si>
  <si>
    <t xml:space="preserve">Treasury Holdings</t>
  </si>
  <si>
    <t xml:space="preserve">Treasury Value (USD)</t>
  </si>
  <si>
    <t xml:space="preserve">% of Supply</t>
  </si>
  <si>
    <t xml:space="preserve">Network</t>
  </si>
  <si>
    <t xml:space="preserve">Consensus</t>
  </si>
  <si>
    <t xml:space="preserve">IGCM</t>
  </si>
  <si>
    <t xml:space="preserve">Iroquois Gold Coin Mamey</t>
  </si>
  <si>
    <t xml:space="preserve">Native Store of Value</t>
  </si>
  <si>
    <t xml:space="preserve">21,000,000</t>
  </si>
  <si>
    <t xml:space="preserve">NPoS+GRANDPA</t>
  </si>
  <si>
    <t xml:space="preserve">WMP</t>
  </si>
  <si>
    <t xml:space="preserve">White Mamey Plant</t>
  </si>
  <si>
    <t xml:space="preserve">Utility / Gas</t>
  </si>
  <si>
    <t xml:space="preserve">847,000,000</t>
  </si>
  <si>
    <t xml:space="preserve">WUSD</t>
  </si>
  <si>
    <t xml:space="preserve">Wampum USD</t>
  </si>
  <si>
    <t xml:space="preserve">Stablecoin (1:1 USD)</t>
  </si>
  <si>
    <t xml:space="preserve">Dynamic</t>
  </si>
  <si>
    <t xml:space="preserve">sIGCM</t>
  </si>
  <si>
    <t xml:space="preserve">Synthetic IGCM</t>
  </si>
  <si>
    <t xml:space="preserve">Synthetic Derivative</t>
  </si>
  <si>
    <t xml:space="preserve">sWMP</t>
  </si>
  <si>
    <t xml:space="preserve">Synthetic WMP</t>
  </si>
  <si>
    <t xml:space="preserve">XRBG</t>
  </si>
  <si>
    <t xml:space="preserve">XRB Gold Token</t>
  </si>
  <si>
    <t xml:space="preserve">Gold-Backed Asset</t>
  </si>
  <si>
    <t xml:space="preserve">1,010,000</t>
  </si>
  <si>
    <t xml:space="preserve">Ethereum+MameyNode</t>
  </si>
  <si>
    <t xml:space="preserve">PoS</t>
  </si>
  <si>
    <t xml:space="preserve">LIVE ON-CHAIN</t>
  </si>
  <si>
    <t xml:space="preserve">TOTAL NATIVE</t>
  </si>
  <si>
    <t xml:space="preserve">XRBG DeFi PRESENCE — ON-CHAIN DATA</t>
  </si>
  <si>
    <t xml:space="preserve">Platform</t>
  </si>
  <si>
    <t xml:space="preserve">Pool</t>
  </si>
  <si>
    <t xml:space="preserve">Fee Tier</t>
  </si>
  <si>
    <t xml:space="preserve">TVL (USD)</t>
  </si>
  <si>
    <t xml:space="preserve">Volume 24h</t>
  </si>
  <si>
    <t xml:space="preserve">APY</t>
  </si>
  <si>
    <t xml:space="preserve">Chain</t>
  </si>
  <si>
    <t xml:space="preserve">Contract</t>
  </si>
  <si>
    <t xml:space="preserve">Router</t>
  </si>
  <si>
    <t xml:space="preserve">Audited</t>
  </si>
  <si>
    <t xml:space="preserve">Uniswap V4</t>
  </si>
  <si>
    <t xml:space="preserve">PAXG/XRBG</t>
  </si>
  <si>
    <t xml:space="preserve">0.01%</t>
  </si>
  <si>
    <t xml:space="preserve">$2,400,000</t>
  </si>
  <si>
    <t xml:space="preserve">$1,200,000</t>
  </si>
  <si>
    <t xml:space="preserve">12.3%</t>
  </si>
  <si>
    <t xml:space="preserve">Ethereum</t>
  </si>
  <si>
    <t xml:space="preserve">0x...XRBG</t>
  </si>
  <si>
    <t xml:space="preserve">Universal Router</t>
  </si>
  <si>
    <t xml:space="preserve">Yes</t>
  </si>
  <si>
    <t xml:space="preserve">XAUt/XRBG</t>
  </si>
  <si>
    <t xml:space="preserve">$1,800,000</t>
  </si>
  <si>
    <t xml:space="preserve">$890,000</t>
  </si>
  <si>
    <t xml:space="preserve">11.7%</t>
  </si>
  <si>
    <t xml:space="preserve">1inch</t>
  </si>
  <si>
    <t xml:space="preserve">XRBG/USDT</t>
  </si>
  <si>
    <t xml:space="preserve">0.3%</t>
  </si>
  <si>
    <t xml:space="preserve">Aggregated</t>
  </si>
  <si>
    <t xml:space="preserve">$650,000</t>
  </si>
  <si>
    <t xml:space="preserve">Variable</t>
  </si>
  <si>
    <t xml:space="preserve">Aggregator</t>
  </si>
  <si>
    <t xml:space="preserve">1inch Router</t>
  </si>
  <si>
    <t xml:space="preserve">Ekubo</t>
  </si>
  <si>
    <t xml:space="preserve">XRBG/STRK</t>
  </si>
  <si>
    <t xml:space="preserve">0.05%</t>
  </si>
  <si>
    <t xml:space="preserve">$420,000</t>
  </si>
  <si>
    <t xml:space="preserve">$180,000</t>
  </si>
  <si>
    <t xml:space="preserve">8.9%</t>
  </si>
  <si>
    <t xml:space="preserve">StarkNet</t>
  </si>
  <si>
    <t xml:space="preserve">0x...Ekubo</t>
  </si>
  <si>
    <t xml:space="preserve">Ekubo Core</t>
  </si>
  <si>
    <t xml:space="preserve">MameyNode DEX</t>
  </si>
  <si>
    <t xml:space="preserve">XRBG/WUSD</t>
  </si>
  <si>
    <t xml:space="preserve">0.1%</t>
  </si>
  <si>
    <t xml:space="preserve">$350,000</t>
  </si>
  <si>
    <t xml:space="preserve">$95,000</t>
  </si>
  <si>
    <t xml:space="preserve">15.0%</t>
  </si>
  <si>
    <t xml:space="preserve">Pallet</t>
  </si>
  <si>
    <t xml:space="preserve">Native</t>
  </si>
  <si>
    <t xml:space="preserve">Internal</t>
  </si>
  <si>
    <t xml:space="preserve">IGT ECOSYSTEM TOKENS — SOVEREIGN GOVERNANCE &amp; UTILITY</t>
  </si>
  <si>
    <t xml:space="preserve">Ierahkwa Governance Token Framework | MameyNode Pallets | Substrate Runtime</t>
  </si>
  <si>
    <t xml:space="preserve">Sector</t>
  </si>
  <si>
    <t xml:space="preserve">Port</t>
  </si>
  <si>
    <t xml:space="preserve">FUTURE</t>
  </si>
  <si>
    <t xml:space="preserve">FUTURE Coin</t>
  </si>
  <si>
    <t xml:space="preserve">Governance</t>
  </si>
  <si>
    <t xml:space="preserve">10,000,000,000,000</t>
  </si>
  <si>
    <t xml:space="preserve">pallet-future</t>
  </si>
  <si>
    <t xml:space="preserve">FHCT</t>
  </si>
  <si>
    <t xml:space="preserve">FutureHead Trust</t>
  </si>
  <si>
    <t xml:space="preserve">Institutional</t>
  </si>
  <si>
    <t xml:space="preserve">pallet-fhct</t>
  </si>
  <si>
    <t xml:space="preserve">MINING</t>
  </si>
  <si>
    <t xml:space="preserve">Mining Token</t>
  </si>
  <si>
    <t xml:space="preserve">Mining Rewards</t>
  </si>
  <si>
    <t xml:space="preserve">pallet-mining</t>
  </si>
  <si>
    <t xml:space="preserve">VENTURI</t>
  </si>
  <si>
    <t xml:space="preserve">Venturi Energy</t>
  </si>
  <si>
    <t xml:space="preserve">Energy</t>
  </si>
  <si>
    <t xml:space="preserve">pallet-venturi</t>
  </si>
  <si>
    <t xml:space="preserve">DATAC</t>
  </si>
  <si>
    <t xml:space="preserve">Data Center</t>
  </si>
  <si>
    <t xml:space="preserve">Infrastructure</t>
  </si>
  <si>
    <t xml:space="preserve">pallet-datac</t>
  </si>
  <si>
    <t xml:space="preserve">POWER</t>
  </si>
  <si>
    <t xml:space="preserve">Power Energy</t>
  </si>
  <si>
    <t xml:space="preserve">Energy Grid</t>
  </si>
  <si>
    <t xml:space="preserve">pallet-power</t>
  </si>
  <si>
    <t xml:space="preserve">AGRI</t>
  </si>
  <si>
    <t xml:space="preserve">Agriculture</t>
  </si>
  <si>
    <t xml:space="preserve">pallet-agri</t>
  </si>
  <si>
    <t xml:space="preserve">INVESTEN</t>
  </si>
  <si>
    <t xml:space="preserve">Investment</t>
  </si>
  <si>
    <t xml:space="preserve">Investment Fund</t>
  </si>
  <si>
    <t xml:space="preserve">pallet-invest</t>
  </si>
  <si>
    <t xml:space="preserve">SOVLOG</t>
  </si>
  <si>
    <t xml:space="preserve">Sovereign Logistics</t>
  </si>
  <si>
    <t xml:space="preserve">Logistics</t>
  </si>
  <si>
    <t xml:space="preserve">pallet-sovlog</t>
  </si>
  <si>
    <t xml:space="preserve">TOTAL IGT</t>
  </si>
  <si>
    <t xml:space="preserve">BANKING &amp; INFRASTRUCTURE TOKENS</t>
  </si>
  <si>
    <t xml:space="preserve">Use Case</t>
  </si>
  <si>
    <t xml:space="preserve">FUTUREHEAD_COIN</t>
  </si>
  <si>
    <t xml:space="preserve">Futurehead Coin</t>
  </si>
  <si>
    <t xml:space="preserve">Banking Utility</t>
  </si>
  <si>
    <t xml:space="preserve">100,000,000</t>
  </si>
  <si>
    <t xml:space="preserve">Internal bank ops, fee payments, staking collateral</t>
  </si>
  <si>
    <t xml:space="preserve">pallet-fhcoin</t>
  </si>
  <si>
    <t xml:space="preserve">FUTUREWAMPUM</t>
  </si>
  <si>
    <t xml:space="preserve">FutureWampum</t>
  </si>
  <si>
    <t xml:space="preserve">Government Currency</t>
  </si>
  <si>
    <t xml:space="preserve">500,000,000</t>
  </si>
  <si>
    <t xml:space="preserve">Sovereign government transactions, citizen payments</t>
  </si>
  <si>
    <t xml:space="preserve">pallet-fwampum</t>
  </si>
  <si>
    <t xml:space="preserve">SRP</t>
  </si>
  <si>
    <t xml:space="preserve">Secure Remote Protocol</t>
  </si>
  <si>
    <t xml:space="preserve">Protocol Token</t>
  </si>
  <si>
    <t xml:space="preserve">50,000,000</t>
  </si>
  <si>
    <t xml:space="preserve">Secure API access, node authentication, mTLS certificates</t>
  </si>
  <si>
    <t xml:space="preserve">pallet-srp</t>
  </si>
  <si>
    <t xml:space="preserve">IFA</t>
  </si>
  <si>
    <t xml:space="preserve">Ierahkwa Futurehead Agriculture</t>
  </si>
  <si>
    <t xml:space="preserve">Agricultural</t>
  </si>
  <si>
    <t xml:space="preserve">200,000,000</t>
  </si>
  <si>
    <t xml:space="preserve">Agricultural supply chain, farm subsidies, crop tracking</t>
  </si>
  <si>
    <t xml:space="preserve">pallet-ifa</t>
  </si>
  <si>
    <t xml:space="preserve">EXTERNAL CRYPTOCURRENCY HOLDINGS — MULTI-CHAIN PORTFOLIO</t>
  </si>
  <si>
    <t xml:space="preserve">Holdings</t>
  </si>
  <si>
    <t xml:space="preserve">Value (USD)</t>
  </si>
  <si>
    <t xml:space="preserve">Wallet Type</t>
  </si>
  <si>
    <t xml:space="preserve">Custody</t>
  </si>
  <si>
    <t xml:space="preserve">DeFi Exposure</t>
  </si>
  <si>
    <t xml:space="preserve">24h Change</t>
  </si>
  <si>
    <t xml:space="preserve">Risk</t>
  </si>
  <si>
    <t xml:space="preserve">BTC</t>
  </si>
  <si>
    <t xml:space="preserve">Bitcoin</t>
  </si>
  <si>
    <t xml:space="preserve">Cold (Ledger)</t>
  </si>
  <si>
    <t xml:space="preserve">Self-Custody</t>
  </si>
  <si>
    <t xml:space="preserve">None</t>
  </si>
  <si>
    <t xml:space="preserve">+1.2%</t>
  </si>
  <si>
    <t xml:space="preserve">ETH</t>
  </si>
  <si>
    <t xml:space="preserve">Uniswap LP</t>
  </si>
  <si>
    <t xml:space="preserve">+0.8%</t>
  </si>
  <si>
    <t xml:space="preserve">USDT</t>
  </si>
  <si>
    <t xml:space="preserve">Tether</t>
  </si>
  <si>
    <t xml:space="preserve">Hot + Cold</t>
  </si>
  <si>
    <t xml:space="preserve">Split</t>
  </si>
  <si>
    <t xml:space="preserve">Lending</t>
  </si>
  <si>
    <t xml:space="preserve">0.0%</t>
  </si>
  <si>
    <t xml:space="preserve">USDC</t>
  </si>
  <si>
    <t xml:space="preserve">USD Coin</t>
  </si>
  <si>
    <t xml:space="preserve">ERC-20</t>
  </si>
  <si>
    <t xml:space="preserve">PAXG</t>
  </si>
  <si>
    <t xml:space="preserve">Pax Gold</t>
  </si>
  <si>
    <t xml:space="preserve">XRBG Pool</t>
  </si>
  <si>
    <t xml:space="preserve">+0.5%</t>
  </si>
  <si>
    <t xml:space="preserve">XAUt</t>
  </si>
  <si>
    <t xml:space="preserve">Tether Gold</t>
  </si>
  <si>
    <t xml:space="preserve">+0.4%</t>
  </si>
  <si>
    <t xml:space="preserve">BNB</t>
  </si>
  <si>
    <t xml:space="preserve">Binance Coin</t>
  </si>
  <si>
    <t xml:space="preserve">BSC</t>
  </si>
  <si>
    <t xml:space="preserve">Hot</t>
  </si>
  <si>
    <t xml:space="preserve">Exchange</t>
  </si>
  <si>
    <t xml:space="preserve">-0.3%</t>
  </si>
  <si>
    <t xml:space="preserve">XRP</t>
  </si>
  <si>
    <t xml:space="preserve">Ripple</t>
  </si>
  <si>
    <t xml:space="preserve">XRPL</t>
  </si>
  <si>
    <t xml:space="preserve">Cold</t>
  </si>
  <si>
    <t xml:space="preserve">+1.5%</t>
  </si>
  <si>
    <t xml:space="preserve">ADA</t>
  </si>
  <si>
    <t xml:space="preserve">Cardano</t>
  </si>
  <si>
    <t xml:space="preserve">Staking</t>
  </si>
  <si>
    <t xml:space="preserve">+0.9%</t>
  </si>
  <si>
    <t xml:space="preserve">SOL</t>
  </si>
  <si>
    <t xml:space="preserve">Solana</t>
  </si>
  <si>
    <t xml:space="preserve">+2.1%</t>
  </si>
  <si>
    <t xml:space="preserve">DOT</t>
  </si>
  <si>
    <t xml:space="preserve">Polkadot</t>
  </si>
  <si>
    <t xml:space="preserve">+1.1%</t>
  </si>
  <si>
    <t xml:space="preserve">DOGE</t>
  </si>
  <si>
    <t xml:space="preserve">Dogecoin</t>
  </si>
  <si>
    <t xml:space="preserve">-1.2%</t>
  </si>
  <si>
    <t xml:space="preserve">High</t>
  </si>
  <si>
    <t xml:space="preserve">MATIC</t>
  </si>
  <si>
    <t xml:space="preserve">Polygon</t>
  </si>
  <si>
    <t xml:space="preserve">+0.7%</t>
  </si>
  <si>
    <t xml:space="preserve">AVAX</t>
  </si>
  <si>
    <t xml:space="preserve">Avalanche</t>
  </si>
  <si>
    <t xml:space="preserve">+1.8%</t>
  </si>
  <si>
    <t xml:space="preserve">LTC</t>
  </si>
  <si>
    <t xml:space="preserve">Litecoin</t>
  </si>
  <si>
    <t xml:space="preserve">+0.6%</t>
  </si>
  <si>
    <t xml:space="preserve">TOTAL EXTERNAL</t>
  </si>
  <si>
    <t xml:space="preserve">SOVEREIGN RESERVE BACKING ANALYSIS</t>
  </si>
  <si>
    <t xml:space="preserve">Reserve Category</t>
  </si>
  <si>
    <t xml:space="preserve">Asset</t>
  </si>
  <si>
    <t xml:space="preserve">Quantity</t>
  </si>
  <si>
    <t xml:space="preserve">Unit Value (USD)</t>
  </si>
  <si>
    <t xml:space="preserve">Total Value (USD)</t>
  </si>
  <si>
    <t xml:space="preserve">Verification</t>
  </si>
  <si>
    <t xml:space="preserve">DAES Custody</t>
  </si>
  <si>
    <t xml:space="preserve">TMVC FZE Treasury</t>
  </si>
  <si>
    <t xml:space="preserve">DAES-BK-USD-1000001 | DCB Verified</t>
  </si>
  <si>
    <t xml:space="preserve">Gold-Backed</t>
  </si>
  <si>
    <t xml:space="preserve">XRBG Token Holdings</t>
  </si>
  <si>
    <t xml:space="preserve">Ethereum + MameyNode | Uniswap V4</t>
  </si>
  <si>
    <t xml:space="preserve">Gem Assets</t>
  </si>
  <si>
    <t xml:space="preserve">Ruby #1 (Albert Rouimi)</t>
  </si>
  <si>
    <t xml:space="preserve">Custodied | Appraised</t>
  </si>
  <si>
    <t xml:space="preserve">Ruby #2 (Albert Rouimi)</t>
  </si>
  <si>
    <t xml:space="preserve">Ruby #3 (Albert Rouimi)</t>
  </si>
  <si>
    <t xml:space="preserve">Stablecoins</t>
  </si>
  <si>
    <t xml:space="preserve">USDT Holdings</t>
  </si>
  <si>
    <t xml:space="preserve">Multi-Chain | Hot+Cold Split</t>
  </si>
  <si>
    <t xml:space="preserve">USDC Holdings</t>
  </si>
  <si>
    <t xml:space="preserve">ERC-20 | Custody Split</t>
  </si>
  <si>
    <t xml:space="preserve">WUSD Treasury</t>
  </si>
  <si>
    <t xml:space="preserve">MameyNode Native | 1:1 USD Peg</t>
  </si>
  <si>
    <t xml:space="preserve">Precious Metals</t>
  </si>
  <si>
    <t xml:space="preserve">PAXG (Pax Gold)</t>
  </si>
  <si>
    <t xml:space="preserve">ERC-20 | Physical Gold Backed</t>
  </si>
  <si>
    <t xml:space="preserve">XAUt (Tether Gold)</t>
  </si>
  <si>
    <t xml:space="preserve">SWIFT Settled</t>
  </si>
  <si>
    <t xml:space="preserve">EUR Settlements</t>
  </si>
  <si>
    <t xml:space="preserve">MT202 + MT103 | Brussels SWIFT</t>
  </si>
  <si>
    <t xml:space="preserve">ISO 20022</t>
  </si>
  <si>
    <t xml:space="preserve">API 3.1 Transactions</t>
  </si>
  <si>
    <t xml:space="preserve">pacs.008.001.08 | 5 Partners</t>
  </si>
  <si>
    <t xml:space="preserve">TOTAL RESERVES</t>
  </si>
  <si>
    <t xml:space="preserve">TRUST WALLET &amp; EXTERNAL WALLET INTEGRATION GUIDE</t>
  </si>
  <si>
    <t xml:space="preserve">CUSTOM NETWORK SETUP — MameyNode in Trust Wallet</t>
  </si>
  <si>
    <t xml:space="preserve">Setting</t>
  </si>
  <si>
    <t xml:space="preserve">Value</t>
  </si>
  <si>
    <t xml:space="preserve">Description</t>
  </si>
  <si>
    <t xml:space="preserve">Required</t>
  </si>
  <si>
    <t xml:space="preserve">Notes</t>
  </si>
  <si>
    <t xml:space="preserve">Network Name</t>
  </si>
  <si>
    <t xml:space="preserve">MameyNode Sovereign</t>
  </si>
  <si>
    <t xml:space="preserve">Display name in Trust Wallet</t>
  </si>
  <si>
    <t xml:space="preserve">Custom network</t>
  </si>
  <si>
    <t xml:space="preserve">READY</t>
  </si>
  <si>
    <t xml:space="preserve">RPC URL</t>
  </si>
  <si>
    <t xml:space="preserve">https://rpc.mameynode.sovereign</t>
  </si>
  <si>
    <t xml:space="preserve">JSON-RPC endpoint</t>
  </si>
  <si>
    <t xml:space="preserve">TLS 1.3</t>
  </si>
  <si>
    <t xml:space="preserve">Chain ID</t>
  </si>
  <si>
    <t xml:space="preserve">7000</t>
  </si>
  <si>
    <t xml:space="preserve">MameyNode mainnet chain ID</t>
  </si>
  <si>
    <t xml:space="preserve">Unique ID</t>
  </si>
  <si>
    <t xml:space="preserve">CONFIRMED</t>
  </si>
  <si>
    <t xml:space="preserve">Native gas token symbol</t>
  </si>
  <si>
    <t xml:space="preserve">Gas fees paid in WMP</t>
  </si>
  <si>
    <t xml:space="preserve">SET</t>
  </si>
  <si>
    <t xml:space="preserve">Block Explorer</t>
  </si>
  <si>
    <t xml:space="preserve">https://explorer.mameynode.sovereign</t>
  </si>
  <si>
    <t xml:space="preserve">Block explorer URL</t>
  </si>
  <si>
    <t xml:space="preserve">Optional</t>
  </si>
  <si>
    <t xml:space="preserve">For TX verification</t>
  </si>
  <si>
    <t xml:space="preserve">Decimals</t>
  </si>
  <si>
    <t xml:space="preserve">18</t>
  </si>
  <si>
    <t xml:space="preserve">Token decimal places</t>
  </si>
  <si>
    <t xml:space="preserve">Standard EVM</t>
  </si>
  <si>
    <t xml:space="preserve">CUSTOM TOKEN CONTRACTS — Add to Trust Wallet / MetaMask</t>
  </si>
  <si>
    <t xml:space="preserve">Token</t>
  </si>
  <si>
    <t xml:space="preserve">Contract Address</t>
  </si>
  <si>
    <t xml:space="preserve">Bridge Available</t>
  </si>
  <si>
    <t xml:space="preserve">0x1GCM...7000 (MameyNode Pallet)</t>
  </si>
  <si>
    <t xml:space="preserve">ERC-20 Bridge</t>
  </si>
  <si>
    <t xml:space="preserve">0xWMP0...7001 (MameyNode Pallet)</t>
  </si>
  <si>
    <t xml:space="preserve">0xWUSD...7002 (MameyNode Pallet)</t>
  </si>
  <si>
    <t xml:space="preserve">0xXRBG...ETH (Ethereum ERC-20)</t>
  </si>
  <si>
    <t xml:space="preserve">Native ERC-20</t>
  </si>
  <si>
    <t xml:space="preserve">LIVE</t>
  </si>
  <si>
    <t xml:space="preserve">0xFUTR...7000 (MameyNode Pallet)</t>
  </si>
  <si>
    <t xml:space="preserve">Planned</t>
  </si>
  <si>
    <t xml:space="preserve">0xFHCT...7000 (MameyNode Pallet)</t>
  </si>
  <si>
    <t xml:space="preserve">COMPATIBLE WALLETS — WalletConnect v2 Protocol</t>
  </si>
  <si>
    <t xml:space="preserve">Wallet</t>
  </si>
  <si>
    <t xml:space="preserve">Protocol</t>
  </si>
  <si>
    <t xml:space="preserve">MameyNode Native</t>
  </si>
  <si>
    <t xml:space="preserve">ERC-20 Tokens</t>
  </si>
  <si>
    <t xml:space="preserve">Cold Storage</t>
  </si>
  <si>
    <t xml:space="preserve">Trust Wallet</t>
  </si>
  <si>
    <t xml:space="preserve">WalletConnect v2</t>
  </si>
  <si>
    <t xml:space="preserve">Custom Network</t>
  </si>
  <si>
    <t xml:space="preserve">Full Support</t>
  </si>
  <si>
    <t xml:space="preserve">No</t>
  </si>
  <si>
    <t xml:space="preserve">COMPATIBLE</t>
  </si>
  <si>
    <t xml:space="preserve">MetaMask</t>
  </si>
  <si>
    <t xml:space="preserve">Snap Integration</t>
  </si>
  <si>
    <t xml:space="preserve">Coinbase Wallet</t>
  </si>
  <si>
    <t xml:space="preserve">PARTIAL</t>
  </si>
  <si>
    <t xml:space="preserve">Ledger Live</t>
  </si>
  <si>
    <t xml:space="preserve">USB/BLE + WC</t>
  </si>
  <si>
    <t xml:space="preserve">Trezor Suite</t>
  </si>
  <si>
    <t xml:space="preserve">USB + Bridge</t>
  </si>
  <si>
    <t xml:space="preserve">MAMEYNODE v3.0 — VALIDATOR INFRASTRUCTURE REPORT</t>
  </si>
  <si>
    <t xml:space="preserve">Validator</t>
  </si>
  <si>
    <t xml:space="preserve">IP Address</t>
  </si>
  <si>
    <t xml:space="preserve">Hostname</t>
  </si>
  <si>
    <t xml:space="preserve">CPU</t>
  </si>
  <si>
    <t xml:space="preserve">Cores</t>
  </si>
  <si>
    <t xml:space="preserve">RAM</t>
  </si>
  <si>
    <t xml:space="preserve">Storage</t>
  </si>
  <si>
    <t xml:space="preserve">Rack</t>
  </si>
  <si>
    <t xml:space="preserve">Role</t>
  </si>
  <si>
    <t xml:space="preserve">Validator-1</t>
  </si>
  <si>
    <t xml:space="preserve">192.168.1.165</t>
  </si>
  <si>
    <t xml:space="preserve">mameynode-validator-1</t>
  </si>
  <si>
    <t xml:space="preserve">Xeon E3-1225</t>
  </si>
  <si>
    <t xml:space="preserve">31G</t>
  </si>
  <si>
    <t xml:space="preserve">SSD 1T + NVMe 1T</t>
  </si>
  <si>
    <t xml:space="preserve">Rack 2 (Z2 Mini)</t>
  </si>
  <si>
    <t xml:space="preserve">Validator + Nominator</t>
  </si>
  <si>
    <t xml:space="preserve">Validator-2</t>
  </si>
  <si>
    <t xml:space="preserve">192.168.1.103</t>
  </si>
  <si>
    <t xml:space="preserve">mameynode-validator-2</t>
  </si>
  <si>
    <t xml:space="preserve">i7-6700</t>
  </si>
  <si>
    <t xml:space="preserve">30G</t>
  </si>
  <si>
    <t xml:space="preserve">SSD 1T + 5 HDD</t>
  </si>
  <si>
    <t xml:space="preserve">Validator-4</t>
  </si>
  <si>
    <t xml:space="preserve">192.168.1.226</t>
  </si>
  <si>
    <t xml:space="preserve">mameynode-validator-4</t>
  </si>
  <si>
    <t xml:space="preserve">SSD 1T Micron</t>
  </si>
  <si>
    <t xml:space="preserve">Validator-5</t>
  </si>
  <si>
    <t xml:space="preserve">192.168.1.104</t>
  </si>
  <si>
    <t xml:space="preserve">mameynode-validator-5</t>
  </si>
  <si>
    <t xml:space="preserve">Validator + Archive</t>
  </si>
  <si>
    <t xml:space="preserve">Validator-6</t>
  </si>
  <si>
    <t xml:space="preserve">192.168.1.225</t>
  </si>
  <si>
    <t xml:space="preserve">mameynode-validator-6</t>
  </si>
  <si>
    <t xml:space="preserve">Validator-7</t>
  </si>
  <si>
    <t xml:space="preserve">192.168.1.107</t>
  </si>
  <si>
    <t xml:space="preserve">mameynode-validator-7</t>
  </si>
  <si>
    <t xml:space="preserve">SSD 1T</t>
  </si>
  <si>
    <t xml:space="preserve">Validator-8</t>
  </si>
  <si>
    <t xml:space="preserve">192.168.1.72</t>
  </si>
  <si>
    <t xml:space="preserve">mameynode-validator-8</t>
  </si>
  <si>
    <t xml:space="preserve">Xeon D-1518</t>
  </si>
  <si>
    <t xml:space="preserve">15G</t>
  </si>
  <si>
    <t xml:space="preserve">1TB</t>
  </si>
  <si>
    <t xml:space="preserve">Rack 1 (EC200a)</t>
  </si>
  <si>
    <t xml:space="preserve">Mining Node (NEW)</t>
  </si>
  <si>
    <t xml:space="preserve">Validator-9</t>
  </si>
  <si>
    <t xml:space="preserve">192.168.1.201</t>
  </si>
  <si>
    <t xml:space="preserve">mameynode-validator-9</t>
  </si>
  <si>
    <t xml:space="preserve">1.8TB</t>
  </si>
  <si>
    <t xml:space="preserve">SUPPORTING INFRASTRUCTURE — DATACENTER SERVERS</t>
  </si>
  <si>
    <t xml:space="preserve">Server</t>
  </si>
  <si>
    <t xml:space="preserve">Portal</t>
  </si>
  <si>
    <t xml:space="preserve">192.168.1.200</t>
  </si>
  <si>
    <t xml:space="preserve">ierahkwa-portal</t>
  </si>
  <si>
    <t xml:space="preserve">7.5TB (6 discos)</t>
  </si>
  <si>
    <t xml:space="preserve">Rack 1</t>
  </si>
  <si>
    <t xml:space="preserve">50+ PM2 services, PostgreSQL</t>
  </si>
  <si>
    <t xml:space="preserve">AI Security</t>
  </si>
  <si>
    <t xml:space="preserve">192.168.1.138</t>
  </si>
  <si>
    <t xml:space="preserve">ierahkwa-ai-security</t>
  </si>
  <si>
    <t xml:space="preserve">2.7TB</t>
  </si>
  <si>
    <t xml:space="preserve">Gitea + Security API</t>
  </si>
  <si>
    <t xml:space="preserve">Settlement</t>
  </si>
  <si>
    <t xml:space="preserve">192.168.1.139</t>
  </si>
  <si>
    <t xml:space="preserve">iisb-settlement</t>
  </si>
  <si>
    <t xml:space="preserve">IISB Settlement Engine</t>
  </si>
  <si>
    <t xml:space="preserve">Trading</t>
  </si>
  <si>
    <t xml:space="preserve">192.168.1.53</t>
  </si>
  <si>
    <t xml:space="preserve">eagle-trading</t>
  </si>
  <si>
    <t xml:space="preserve">7.4G</t>
  </si>
  <si>
    <t xml:space="preserve">Trading Platform</t>
  </si>
  <si>
    <t xml:space="preserve">Wampum Reserve 2</t>
  </si>
  <si>
    <t xml:space="preserve">192.168.1.65</t>
  </si>
  <si>
    <t xml:space="preserve">wampum-reserve-2</t>
  </si>
  <si>
    <t xml:space="preserve">Wampum (Nick)</t>
  </si>
  <si>
    <t xml:space="preserve">Payments</t>
  </si>
  <si>
    <t xml:space="preserve">192.168.1.102</t>
  </si>
  <si>
    <t xml:space="preserve">wampum-pay</t>
  </si>
  <si>
    <t xml:space="preserve">6.5TB (6 discos)</t>
  </si>
  <si>
    <t xml:space="preserve">Payment Processing</t>
  </si>
  <si>
    <t xml:space="preserve">Wampum Reserve</t>
  </si>
  <si>
    <t xml:space="preserve">192.168.1.134</t>
  </si>
  <si>
    <t xml:space="preserve">wampum-reserve</t>
  </si>
  <si>
    <t xml:space="preserve">Security 2</t>
  </si>
  <si>
    <t xml:space="preserve">192.168.1.164</t>
  </si>
  <si>
    <t xml:space="preserve">ierahkwa-security-2</t>
  </si>
  <si>
    <t xml:space="preserve">Security Services</t>
  </si>
  <si>
    <t xml:space="preserve">Telecom</t>
  </si>
  <si>
    <t xml:space="preserve">192.168.1.180</t>
  </si>
  <si>
    <t xml:space="preserve">ierahkwa-telecom</t>
  </si>
  <si>
    <t xml:space="preserve">Telecommunications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</si>
</sst>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0.0%"/>
    <numFmt numFmtId="167" formatCode="\$#,##0.00"/>
    <numFmt numFmtId="168" formatCode="0.00%"/>
    <numFmt numFmtId="169" formatCode="0.00000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B5E20"/>
      <name val="Arial"/>
      <family val="0"/>
      <charset val="1"/>
    </font>
    <font>
      <sz val="11"/>
      <color rgb="FF666666"/>
      <name val="Arial"/>
      <family val="0"/>
      <charset val="1"/>
    </font>
    <font>
      <sz val="9"/>
      <color rgb="FF888888"/>
      <name val="Arial"/>
      <family val="0"/>
      <charset val="1"/>
    </font>
    <font>
      <b val="true"/>
      <sz val="14"/>
      <color rgb="FF1B5E2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B5E2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6"/>
      <color rgb="FF1B5E20"/>
      <name val="Arial"/>
      <family val="0"/>
      <charset val="1"/>
    </font>
    <font>
      <sz val="10"/>
      <color rgb="FF666666"/>
      <name val="Arial"/>
      <family val="0"/>
      <charset val="1"/>
    </font>
    <font>
      <b val="true"/>
      <sz val="13"/>
      <color rgb="FFFF8F00"/>
      <name val="Arial"/>
      <family val="0"/>
      <charset val="1"/>
    </font>
    <font>
      <b val="true"/>
      <sz val="12"/>
      <color rgb="FF333333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B5E20"/>
        <bgColor rgb="FF006064"/>
      </patternFill>
    </fill>
    <fill>
      <patternFill patternType="solid">
        <fgColor rgb="FFF2F2F2"/>
        <bgColor rgb="FFFFFFFF"/>
      </patternFill>
    </fill>
    <fill>
      <patternFill patternType="solid">
        <fgColor rgb="FFFF8F00"/>
        <bgColor rgb="FFFF6F00"/>
      </patternFill>
    </fill>
    <fill>
      <patternFill patternType="solid">
        <fgColor rgb="FF006064"/>
        <bgColor rgb="FF008080"/>
      </patternFill>
    </fill>
    <fill>
      <patternFill patternType="solid">
        <fgColor rgb="FF4A148C"/>
        <bgColor rgb="FF1A237E"/>
      </patternFill>
    </fill>
    <fill>
      <patternFill patternType="solid">
        <fgColor rgb="FF0D47A1"/>
        <bgColor rgb="FF006064"/>
      </patternFill>
    </fill>
    <fill>
      <patternFill patternType="solid">
        <fgColor rgb="FF1A237E"/>
        <bgColor rgb="FF4A148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6064"/>
      <rgbColor rgb="FFCCCCCC"/>
      <rgbColor rgb="FF888888"/>
      <rgbColor rgb="FF9999FF"/>
      <rgbColor rgb="FF9C27B0"/>
      <rgbColor rgb="FFF2F2F2"/>
      <rgbColor rgb="FFCCFFFF"/>
      <rgbColor rgb="FF4A148C"/>
      <rgbColor rgb="FFFF8080"/>
      <rgbColor rgb="FF0D47A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196F3"/>
      <rgbColor rgb="FF33CCCC"/>
      <rgbColor rgb="FF99CC00"/>
      <rgbColor rgb="FFFFD700"/>
      <rgbColor rgb="FFFF8F00"/>
      <rgbColor rgb="FFFF6F00"/>
      <rgbColor rgb="FF666666"/>
      <rgbColor rgb="FF969696"/>
      <rgbColor rgb="FF1A237E"/>
      <rgbColor rgb="FF4CAF50"/>
      <rgbColor rgb="FF003300"/>
      <rgbColor rgb="FF333300"/>
      <rgbColor rgb="FF993300"/>
      <rgbColor rgb="FF993366"/>
      <rgbColor rgb="FF3F51B5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5E20"/>
    <pageSetUpPr fitToPage="false"/>
  </sheetPr>
  <dimension ref="A1:H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8" min="1" style="0" width="22"/>
  </cols>
  <sheetData>
    <row r="1" customFormat="false" ht="22.0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5" customFormat="false" ht="17.35" hidden="false" customHeight="false" outlineLevel="0" collapsed="false">
      <c r="A5" s="4" t="s">
        <v>3</v>
      </c>
      <c r="B5" s="4"/>
      <c r="C5" s="4"/>
      <c r="D5" s="4"/>
      <c r="E5" s="4"/>
      <c r="F5" s="4"/>
      <c r="G5" s="4"/>
      <c r="H5" s="4"/>
    </row>
    <row r="6" customFormat="false" ht="15" hidden="false" customHeight="false" outlineLevel="0" collapsed="false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</row>
    <row r="7" customFormat="false" ht="15" hidden="false" customHeight="false" outlineLevel="0" collapsed="false">
      <c r="A7" s="6" t="s">
        <v>12</v>
      </c>
      <c r="B7" s="6" t="n">
        <v>6</v>
      </c>
      <c r="C7" s="7" t="n">
        <f aca="false">'Native Crypto (6)'!G11</f>
        <v>168680000</v>
      </c>
      <c r="D7" s="8" t="n">
        <f aca="false">C7/$C$11</f>
        <v>0.532506645283901</v>
      </c>
      <c r="E7" s="6" t="s">
        <v>13</v>
      </c>
      <c r="F7" s="6" t="s">
        <v>14</v>
      </c>
      <c r="G7" s="6" t="s">
        <v>15</v>
      </c>
      <c r="H7" s="6" t="s">
        <v>16</v>
      </c>
    </row>
    <row r="8" customFormat="false" ht="15" hidden="false" customHeight="false" outlineLevel="0" collapsed="false">
      <c r="A8" s="9" t="s">
        <v>17</v>
      </c>
      <c r="B8" s="9" t="n">
        <v>9</v>
      </c>
      <c r="C8" s="10" t="n">
        <f aca="false">'IGT Ecosystem (9)'!G14</f>
        <v>129000000</v>
      </c>
      <c r="D8" s="11" t="n">
        <f aca="false">C8/$C$11</f>
        <v>0.40724067608266</v>
      </c>
      <c r="E8" s="9" t="s">
        <v>13</v>
      </c>
      <c r="F8" s="9" t="s">
        <v>14</v>
      </c>
      <c r="G8" s="9" t="s">
        <v>15</v>
      </c>
      <c r="H8" s="9" t="s">
        <v>16</v>
      </c>
    </row>
    <row r="9" customFormat="false" ht="15" hidden="false" customHeight="false" outlineLevel="0" collapsed="false">
      <c r="A9" s="6" t="s">
        <v>18</v>
      </c>
      <c r="B9" s="6" t="n">
        <v>4</v>
      </c>
      <c r="C9" s="6" t="s">
        <v>19</v>
      </c>
      <c r="D9" s="6"/>
      <c r="E9" s="6" t="s">
        <v>13</v>
      </c>
      <c r="F9" s="6" t="s">
        <v>14</v>
      </c>
      <c r="G9" s="6" t="s">
        <v>15</v>
      </c>
      <c r="H9" s="6" t="s">
        <v>16</v>
      </c>
    </row>
    <row r="10" customFormat="false" ht="15" hidden="false" customHeight="false" outlineLevel="0" collapsed="false">
      <c r="A10" s="9" t="s">
        <v>20</v>
      </c>
      <c r="B10" s="9" t="n">
        <v>15</v>
      </c>
      <c r="C10" s="10" t="n">
        <f aca="false">'External Crypto (15)'!E19</f>
        <v>19086000</v>
      </c>
      <c r="D10" s="11" t="n">
        <f aca="false">C10/$C$11</f>
        <v>0.0602526786334392</v>
      </c>
      <c r="E10" s="9" t="s">
        <v>21</v>
      </c>
      <c r="F10" s="9" t="s">
        <v>14</v>
      </c>
      <c r="G10" s="9" t="s">
        <v>22</v>
      </c>
      <c r="H10" s="9" t="s">
        <v>16</v>
      </c>
    </row>
    <row r="11" customFormat="false" ht="15" hidden="false" customHeight="false" outlineLevel="0" collapsed="false">
      <c r="A11" s="12" t="s">
        <v>23</v>
      </c>
      <c r="B11" s="12" t="n">
        <f aca="false">SUM(B7:B10)</f>
        <v>34</v>
      </c>
      <c r="C11" s="13" t="n">
        <f aca="false">C7+C8+C10</f>
        <v>316766000</v>
      </c>
      <c r="D11" s="12"/>
      <c r="E11" s="12"/>
      <c r="F11" s="12"/>
      <c r="G11" s="12"/>
      <c r="H11" s="12"/>
    </row>
    <row r="13" customFormat="false" ht="17.35" hidden="false" customHeight="false" outlineLevel="0" collapsed="false">
      <c r="A13" s="4" t="s">
        <v>24</v>
      </c>
      <c r="B13" s="4"/>
      <c r="C13" s="4"/>
      <c r="D13" s="4"/>
    </row>
    <row r="14" customFormat="false" ht="15" hidden="false" customHeight="false" outlineLevel="0" collapsed="false">
      <c r="A14" s="6" t="s">
        <v>25</v>
      </c>
      <c r="B14" s="6"/>
      <c r="C14" s="6" t="s">
        <v>26</v>
      </c>
      <c r="D14" s="14" t="s">
        <v>27</v>
      </c>
    </row>
    <row r="15" customFormat="false" ht="15" hidden="false" customHeight="false" outlineLevel="0" collapsed="false">
      <c r="A15" s="6" t="s">
        <v>28</v>
      </c>
      <c r="B15" s="14" t="s">
        <v>29</v>
      </c>
      <c r="C15" s="6" t="s">
        <v>30</v>
      </c>
      <c r="D15" s="14" t="s">
        <v>31</v>
      </c>
    </row>
    <row r="16" customFormat="false" ht="15" hidden="false" customHeight="false" outlineLevel="0" collapsed="false">
      <c r="A16" s="6" t="s">
        <v>32</v>
      </c>
      <c r="B16" s="6" t="s">
        <v>33</v>
      </c>
      <c r="C16" s="6" t="s">
        <v>34</v>
      </c>
      <c r="D16" s="14" t="s">
        <v>35</v>
      </c>
    </row>
    <row r="17" customFormat="false" ht="15" hidden="false" customHeight="false" outlineLevel="0" collapsed="false">
      <c r="A17" s="6" t="s">
        <v>36</v>
      </c>
      <c r="B17" s="6" t="s">
        <v>37</v>
      </c>
      <c r="C17" s="6" t="s">
        <v>38</v>
      </c>
      <c r="D17" s="6" t="s">
        <v>39</v>
      </c>
    </row>
    <row r="18" customFormat="false" ht="15" hidden="false" customHeight="false" outlineLevel="0" collapsed="false">
      <c r="A18" s="6" t="s">
        <v>40</v>
      </c>
      <c r="B18" s="6" t="s">
        <v>41</v>
      </c>
      <c r="C18" s="6" t="s">
        <v>42</v>
      </c>
      <c r="D18" s="6" t="s">
        <v>43</v>
      </c>
    </row>
    <row r="19" customFormat="false" ht="15" hidden="false" customHeight="false" outlineLevel="0" collapsed="false">
      <c r="A19" s="6" t="s">
        <v>44</v>
      </c>
      <c r="B19" s="6" t="s">
        <v>45</v>
      </c>
      <c r="C19" s="6" t="s">
        <v>46</v>
      </c>
      <c r="D19" s="6" t="s">
        <v>47</v>
      </c>
    </row>
  </sheetData>
  <mergeCells count="5">
    <mergeCell ref="A1:H1"/>
    <mergeCell ref="A2:H2"/>
    <mergeCell ref="A3:H3"/>
    <mergeCell ref="A5:H5"/>
    <mergeCell ref="A13:D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D700"/>
    <pageSetUpPr fitToPage="false"/>
  </sheetPr>
  <dimension ref="A1:K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1" min="1" style="0" width="18"/>
  </cols>
  <sheetData>
    <row r="1" customFormat="false" ht="19.7" hidden="false" customHeight="false" outlineLevel="0" collapsed="false">
      <c r="A1" s="15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customFormat="false" ht="15" hidden="false" customHeight="false" outlineLevel="0" collapsed="false">
      <c r="A2" s="16" t="s">
        <v>49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customFormat="false" ht="15" hidden="false" customHeight="false" outlineLevel="0" collapsed="false">
      <c r="A4" s="17" t="s">
        <v>50</v>
      </c>
      <c r="B4" s="17" t="s">
        <v>51</v>
      </c>
      <c r="C4" s="17" t="s">
        <v>52</v>
      </c>
      <c r="D4" s="17" t="s">
        <v>53</v>
      </c>
      <c r="E4" s="17" t="s">
        <v>54</v>
      </c>
      <c r="F4" s="17" t="s">
        <v>55</v>
      </c>
      <c r="G4" s="17" t="s">
        <v>56</v>
      </c>
      <c r="H4" s="17" t="s">
        <v>57</v>
      </c>
      <c r="I4" s="17" t="s">
        <v>58</v>
      </c>
      <c r="J4" s="17" t="s">
        <v>59</v>
      </c>
      <c r="K4" s="17" t="s">
        <v>9</v>
      </c>
    </row>
    <row r="5" customFormat="false" ht="15" hidden="false" customHeight="false" outlineLevel="0" collapsed="false">
      <c r="A5" s="6" t="s">
        <v>60</v>
      </c>
      <c r="B5" s="6" t="s">
        <v>61</v>
      </c>
      <c r="C5" s="6" t="s">
        <v>62</v>
      </c>
      <c r="D5" s="18" t="n">
        <v>4700</v>
      </c>
      <c r="E5" s="6" t="s">
        <v>63</v>
      </c>
      <c r="F5" s="6" t="n">
        <v>1000</v>
      </c>
      <c r="G5" s="19" t="n">
        <f aca="false">D5*F5</f>
        <v>4700000</v>
      </c>
      <c r="H5" s="20" t="n">
        <f aca="false">F5/21000000</f>
        <v>4.76190476190476E-005</v>
      </c>
      <c r="I5" s="6" t="s">
        <v>13</v>
      </c>
      <c r="J5" s="6" t="s">
        <v>64</v>
      </c>
      <c r="K5" s="6" t="s">
        <v>14</v>
      </c>
    </row>
    <row r="6" customFormat="false" ht="15" hidden="false" customHeight="false" outlineLevel="0" collapsed="false">
      <c r="A6" s="9" t="s">
        <v>65</v>
      </c>
      <c r="B6" s="9" t="s">
        <v>66</v>
      </c>
      <c r="C6" s="9" t="s">
        <v>67</v>
      </c>
      <c r="D6" s="21" t="n">
        <v>47</v>
      </c>
      <c r="E6" s="9" t="s">
        <v>68</v>
      </c>
      <c r="F6" s="9" t="n">
        <v>100000</v>
      </c>
      <c r="G6" s="22" t="n">
        <f aca="false">D6*F6</f>
        <v>4700000</v>
      </c>
      <c r="H6" s="23" t="n">
        <f aca="false">F6/847000000</f>
        <v>0.000118063754427391</v>
      </c>
      <c r="I6" s="9" t="s">
        <v>13</v>
      </c>
      <c r="J6" s="9" t="s">
        <v>64</v>
      </c>
      <c r="K6" s="9" t="s">
        <v>14</v>
      </c>
    </row>
    <row r="7" customFormat="false" ht="15" hidden="false" customHeight="false" outlineLevel="0" collapsed="false">
      <c r="A7" s="6" t="s">
        <v>69</v>
      </c>
      <c r="B7" s="6" t="s">
        <v>70</v>
      </c>
      <c r="C7" s="6" t="s">
        <v>71</v>
      </c>
      <c r="D7" s="18" t="n">
        <v>1</v>
      </c>
      <c r="E7" s="6" t="s">
        <v>72</v>
      </c>
      <c r="F7" s="6" t="n">
        <v>5000000</v>
      </c>
      <c r="G7" s="19" t="n">
        <f aca="false">D7*F7</f>
        <v>5000000</v>
      </c>
      <c r="H7" s="6" t="s">
        <v>72</v>
      </c>
      <c r="I7" s="6" t="s">
        <v>13</v>
      </c>
      <c r="J7" s="6" t="s">
        <v>64</v>
      </c>
      <c r="K7" s="6" t="s">
        <v>14</v>
      </c>
    </row>
    <row r="8" customFormat="false" ht="15" hidden="false" customHeight="false" outlineLevel="0" collapsed="false">
      <c r="A8" s="9" t="s">
        <v>73</v>
      </c>
      <c r="B8" s="9" t="s">
        <v>74</v>
      </c>
      <c r="C8" s="9" t="s">
        <v>75</v>
      </c>
      <c r="D8" s="21" t="n">
        <v>4700</v>
      </c>
      <c r="E8" s="9" t="s">
        <v>72</v>
      </c>
      <c r="F8" s="9" t="n">
        <v>500</v>
      </c>
      <c r="G8" s="22" t="n">
        <f aca="false">D8*F8</f>
        <v>2350000</v>
      </c>
      <c r="H8" s="9" t="s">
        <v>72</v>
      </c>
      <c r="I8" s="9" t="s">
        <v>13</v>
      </c>
      <c r="J8" s="9" t="s">
        <v>64</v>
      </c>
      <c r="K8" s="9" t="s">
        <v>14</v>
      </c>
    </row>
    <row r="9" customFormat="false" ht="15" hidden="false" customHeight="false" outlineLevel="0" collapsed="false">
      <c r="A9" s="6" t="s">
        <v>76</v>
      </c>
      <c r="B9" s="6" t="s">
        <v>77</v>
      </c>
      <c r="C9" s="6" t="s">
        <v>75</v>
      </c>
      <c r="D9" s="18" t="n">
        <v>47</v>
      </c>
      <c r="E9" s="6" t="s">
        <v>72</v>
      </c>
      <c r="F9" s="6" t="n">
        <v>10000</v>
      </c>
      <c r="G9" s="19" t="n">
        <f aca="false">D9*F9</f>
        <v>470000</v>
      </c>
      <c r="H9" s="6" t="s">
        <v>72</v>
      </c>
      <c r="I9" s="6" t="s">
        <v>13</v>
      </c>
      <c r="J9" s="6" t="s">
        <v>64</v>
      </c>
      <c r="K9" s="6" t="s">
        <v>14</v>
      </c>
    </row>
    <row r="10" customFormat="false" ht="15" hidden="false" customHeight="false" outlineLevel="0" collapsed="false">
      <c r="A10" s="9" t="s">
        <v>78</v>
      </c>
      <c r="B10" s="9" t="s">
        <v>79</v>
      </c>
      <c r="C10" s="9" t="s">
        <v>80</v>
      </c>
      <c r="D10" s="21" t="n">
        <v>151.46</v>
      </c>
      <c r="E10" s="9" t="s">
        <v>81</v>
      </c>
      <c r="F10" s="9" t="n">
        <v>1000000</v>
      </c>
      <c r="G10" s="22" t="n">
        <f aca="false">D10*F10</f>
        <v>151460000</v>
      </c>
      <c r="H10" s="23" t="n">
        <f aca="false">F10/1010000</f>
        <v>0.99009900990099</v>
      </c>
      <c r="I10" s="9" t="s">
        <v>82</v>
      </c>
      <c r="J10" s="9" t="s">
        <v>83</v>
      </c>
      <c r="K10" s="9" t="s">
        <v>84</v>
      </c>
    </row>
    <row r="11" customFormat="false" ht="15" hidden="false" customHeight="false" outlineLevel="0" collapsed="false">
      <c r="A11" s="24" t="s">
        <v>85</v>
      </c>
      <c r="B11" s="24"/>
      <c r="C11" s="24"/>
      <c r="D11" s="24"/>
      <c r="E11" s="24"/>
      <c r="F11" s="24"/>
      <c r="G11" s="25" t="n">
        <f aca="false">SUM(G5:G10)</f>
        <v>168680000</v>
      </c>
      <c r="H11" s="24"/>
      <c r="I11" s="24"/>
      <c r="J11" s="24"/>
      <c r="K11" s="24"/>
    </row>
    <row r="13" customFormat="false" ht="16.15" hidden="false" customHeight="false" outlineLevel="0" collapsed="false">
      <c r="A13" s="26" t="s">
        <v>86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customFormat="false" ht="15" hidden="false" customHeight="false" outlineLevel="0" collapsed="false">
      <c r="A14" s="17" t="s">
        <v>87</v>
      </c>
      <c r="B14" s="17" t="s">
        <v>88</v>
      </c>
      <c r="C14" s="17" t="s">
        <v>89</v>
      </c>
      <c r="D14" s="17" t="s">
        <v>90</v>
      </c>
      <c r="E14" s="17" t="s">
        <v>91</v>
      </c>
      <c r="F14" s="17" t="s">
        <v>92</v>
      </c>
      <c r="G14" s="17" t="s">
        <v>93</v>
      </c>
      <c r="H14" s="17" t="s">
        <v>94</v>
      </c>
      <c r="I14" s="17" t="s">
        <v>95</v>
      </c>
      <c r="J14" s="17" t="s">
        <v>96</v>
      </c>
      <c r="K14" s="17" t="s">
        <v>9</v>
      </c>
    </row>
    <row r="15" customFormat="false" ht="15" hidden="false" customHeight="false" outlineLevel="0" collapsed="false">
      <c r="A15" s="6" t="s">
        <v>97</v>
      </c>
      <c r="B15" s="6" t="s">
        <v>98</v>
      </c>
      <c r="C15" s="6" t="s">
        <v>99</v>
      </c>
      <c r="D15" s="6" t="s">
        <v>100</v>
      </c>
      <c r="E15" s="6" t="s">
        <v>101</v>
      </c>
      <c r="F15" s="6" t="s">
        <v>102</v>
      </c>
      <c r="G15" s="6" t="s">
        <v>103</v>
      </c>
      <c r="H15" s="6" t="s">
        <v>104</v>
      </c>
      <c r="I15" s="6" t="s">
        <v>105</v>
      </c>
      <c r="J15" s="6" t="s">
        <v>106</v>
      </c>
      <c r="K15" s="6" t="s">
        <v>14</v>
      </c>
    </row>
    <row r="16" customFormat="false" ht="15" hidden="false" customHeight="false" outlineLevel="0" collapsed="false">
      <c r="A16" s="9" t="s">
        <v>97</v>
      </c>
      <c r="B16" s="9" t="s">
        <v>107</v>
      </c>
      <c r="C16" s="9" t="s">
        <v>99</v>
      </c>
      <c r="D16" s="9" t="s">
        <v>108</v>
      </c>
      <c r="E16" s="9" t="s">
        <v>109</v>
      </c>
      <c r="F16" s="9" t="s">
        <v>110</v>
      </c>
      <c r="G16" s="9" t="s">
        <v>103</v>
      </c>
      <c r="H16" s="9" t="s">
        <v>104</v>
      </c>
      <c r="I16" s="9" t="s">
        <v>105</v>
      </c>
      <c r="J16" s="9" t="s">
        <v>106</v>
      </c>
      <c r="K16" s="9" t="s">
        <v>14</v>
      </c>
    </row>
    <row r="17" customFormat="false" ht="15" hidden="false" customHeight="false" outlineLevel="0" collapsed="false">
      <c r="A17" s="6" t="s">
        <v>111</v>
      </c>
      <c r="B17" s="6" t="s">
        <v>112</v>
      </c>
      <c r="C17" s="6" t="s">
        <v>113</v>
      </c>
      <c r="D17" s="6" t="s">
        <v>114</v>
      </c>
      <c r="E17" s="6" t="s">
        <v>115</v>
      </c>
      <c r="F17" s="6" t="s">
        <v>116</v>
      </c>
      <c r="G17" s="6" t="s">
        <v>21</v>
      </c>
      <c r="H17" s="6" t="s">
        <v>117</v>
      </c>
      <c r="I17" s="6" t="s">
        <v>118</v>
      </c>
      <c r="J17" s="6" t="s">
        <v>106</v>
      </c>
      <c r="K17" s="6" t="s">
        <v>14</v>
      </c>
    </row>
    <row r="18" customFormat="false" ht="15" hidden="false" customHeight="false" outlineLevel="0" collapsed="false">
      <c r="A18" s="9" t="s">
        <v>119</v>
      </c>
      <c r="B18" s="9" t="s">
        <v>120</v>
      </c>
      <c r="C18" s="9" t="s">
        <v>121</v>
      </c>
      <c r="D18" s="9" t="s">
        <v>122</v>
      </c>
      <c r="E18" s="9" t="s">
        <v>123</v>
      </c>
      <c r="F18" s="9" t="s">
        <v>124</v>
      </c>
      <c r="G18" s="9" t="s">
        <v>125</v>
      </c>
      <c r="H18" s="9" t="s">
        <v>126</v>
      </c>
      <c r="I18" s="9" t="s">
        <v>127</v>
      </c>
      <c r="J18" s="9" t="s">
        <v>106</v>
      </c>
      <c r="K18" s="9" t="s">
        <v>14</v>
      </c>
    </row>
    <row r="19" customFormat="false" ht="15" hidden="false" customHeight="false" outlineLevel="0" collapsed="false">
      <c r="A19" s="6" t="s">
        <v>128</v>
      </c>
      <c r="B19" s="6" t="s">
        <v>129</v>
      </c>
      <c r="C19" s="6" t="s">
        <v>130</v>
      </c>
      <c r="D19" s="6" t="s">
        <v>131</v>
      </c>
      <c r="E19" s="6" t="s">
        <v>132</v>
      </c>
      <c r="F19" s="6" t="s">
        <v>133</v>
      </c>
      <c r="G19" s="6" t="s">
        <v>13</v>
      </c>
      <c r="H19" s="6" t="s">
        <v>134</v>
      </c>
      <c r="I19" s="6" t="s">
        <v>135</v>
      </c>
      <c r="J19" s="6" t="s">
        <v>136</v>
      </c>
      <c r="K19" s="6" t="s">
        <v>14</v>
      </c>
    </row>
  </sheetData>
  <mergeCells count="3">
    <mergeCell ref="A1:K1"/>
    <mergeCell ref="A2:K2"/>
    <mergeCell ref="A13:K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FF"/>
    <pageSetUpPr fitToPage="false"/>
  </sheetPr>
  <dimension ref="A1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1" min="1" style="0" width="18"/>
  </cols>
  <sheetData>
    <row r="1" customFormat="false" ht="19.7" hidden="false" customHeight="false" outlineLevel="0" collapsed="false">
      <c r="A1" s="15" t="s">
        <v>137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customFormat="false" ht="15" hidden="false" customHeight="false" outlineLevel="0" collapsed="false">
      <c r="A2" s="16" t="s">
        <v>138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customFormat="false" ht="15" hidden="false" customHeight="false" outlineLevel="0" collapsed="false">
      <c r="A4" s="27" t="s">
        <v>50</v>
      </c>
      <c r="B4" s="27" t="s">
        <v>51</v>
      </c>
      <c r="C4" s="27" t="s">
        <v>139</v>
      </c>
      <c r="D4" s="27" t="s">
        <v>53</v>
      </c>
      <c r="E4" s="27" t="s">
        <v>54</v>
      </c>
      <c r="F4" s="27" t="s">
        <v>55</v>
      </c>
      <c r="G4" s="27" t="s">
        <v>56</v>
      </c>
      <c r="H4" s="27" t="s">
        <v>140</v>
      </c>
      <c r="I4" s="27" t="s">
        <v>57</v>
      </c>
      <c r="J4" s="27" t="s">
        <v>134</v>
      </c>
      <c r="K4" s="27" t="s">
        <v>9</v>
      </c>
    </row>
    <row r="5" customFormat="false" ht="15" hidden="false" customHeight="false" outlineLevel="0" collapsed="false">
      <c r="A5" s="6" t="s">
        <v>141</v>
      </c>
      <c r="B5" s="6" t="s">
        <v>142</v>
      </c>
      <c r="C5" s="6" t="s">
        <v>143</v>
      </c>
      <c r="D5" s="18" t="n">
        <v>1</v>
      </c>
      <c r="E5" s="6" t="s">
        <v>144</v>
      </c>
      <c r="F5" s="6" t="n">
        <v>50000000</v>
      </c>
      <c r="G5" s="19" t="n">
        <f aca="false">D5*F5</f>
        <v>50000000</v>
      </c>
      <c r="H5" s="6" t="n">
        <v>7000</v>
      </c>
      <c r="I5" s="28" t="n">
        <f aca="false">F5/10000000000000</f>
        <v>5E-006</v>
      </c>
      <c r="J5" s="6" t="s">
        <v>145</v>
      </c>
      <c r="K5" s="6" t="s">
        <v>14</v>
      </c>
    </row>
    <row r="6" customFormat="false" ht="15" hidden="false" customHeight="false" outlineLevel="0" collapsed="false">
      <c r="A6" s="9" t="s">
        <v>146</v>
      </c>
      <c r="B6" s="9" t="s">
        <v>147</v>
      </c>
      <c r="C6" s="9" t="s">
        <v>148</v>
      </c>
      <c r="D6" s="21" t="n">
        <v>1</v>
      </c>
      <c r="E6" s="9" t="s">
        <v>144</v>
      </c>
      <c r="F6" s="9" t="n">
        <v>25000000</v>
      </c>
      <c r="G6" s="22" t="n">
        <f aca="false">D6*F6</f>
        <v>25000000</v>
      </c>
      <c r="H6" s="9" t="n">
        <v>7000</v>
      </c>
      <c r="I6" s="29" t="n">
        <f aca="false">F6/10000000000000</f>
        <v>2.5E-006</v>
      </c>
      <c r="J6" s="9" t="s">
        <v>149</v>
      </c>
      <c r="K6" s="9" t="s">
        <v>14</v>
      </c>
    </row>
    <row r="7" customFormat="false" ht="15" hidden="false" customHeight="false" outlineLevel="0" collapsed="false">
      <c r="A7" s="6" t="s">
        <v>150</v>
      </c>
      <c r="B7" s="6" t="s">
        <v>151</v>
      </c>
      <c r="C7" s="6" t="s">
        <v>152</v>
      </c>
      <c r="D7" s="18" t="n">
        <v>0.1</v>
      </c>
      <c r="E7" s="6" t="s">
        <v>144</v>
      </c>
      <c r="F7" s="6" t="n">
        <v>100000000</v>
      </c>
      <c r="G7" s="19" t="n">
        <f aca="false">D7*F7</f>
        <v>10000000</v>
      </c>
      <c r="H7" s="6" t="n">
        <v>7200</v>
      </c>
      <c r="I7" s="28" t="n">
        <f aca="false">F7/10000000000000</f>
        <v>1E-005</v>
      </c>
      <c r="J7" s="6" t="s">
        <v>153</v>
      </c>
      <c r="K7" s="6" t="s">
        <v>14</v>
      </c>
    </row>
    <row r="8" customFormat="false" ht="15" hidden="false" customHeight="false" outlineLevel="0" collapsed="false">
      <c r="A8" s="9" t="s">
        <v>154</v>
      </c>
      <c r="B8" s="9" t="s">
        <v>155</v>
      </c>
      <c r="C8" s="9" t="s">
        <v>156</v>
      </c>
      <c r="D8" s="21" t="n">
        <v>0.5</v>
      </c>
      <c r="E8" s="9" t="s">
        <v>144</v>
      </c>
      <c r="F8" s="9" t="n">
        <v>20000000</v>
      </c>
      <c r="G8" s="22" t="n">
        <f aca="false">D8*F8</f>
        <v>10000000</v>
      </c>
      <c r="H8" s="9" t="n">
        <v>7010</v>
      </c>
      <c r="I8" s="29" t="n">
        <f aca="false">F8/10000000000000</f>
        <v>2E-006</v>
      </c>
      <c r="J8" s="9" t="s">
        <v>157</v>
      </c>
      <c r="K8" s="9" t="s">
        <v>14</v>
      </c>
    </row>
    <row r="9" customFormat="false" ht="15" hidden="false" customHeight="false" outlineLevel="0" collapsed="false">
      <c r="A9" s="6" t="s">
        <v>158</v>
      </c>
      <c r="B9" s="6" t="s">
        <v>159</v>
      </c>
      <c r="C9" s="6" t="s">
        <v>160</v>
      </c>
      <c r="D9" s="18" t="n">
        <v>0.3</v>
      </c>
      <c r="E9" s="6" t="s">
        <v>144</v>
      </c>
      <c r="F9" s="6" t="n">
        <v>30000000</v>
      </c>
      <c r="G9" s="19" t="n">
        <f aca="false">D9*F9</f>
        <v>9000000</v>
      </c>
      <c r="H9" s="6" t="n">
        <v>7020</v>
      </c>
      <c r="I9" s="28" t="n">
        <f aca="false">F9/10000000000000</f>
        <v>3E-006</v>
      </c>
      <c r="J9" s="6" t="s">
        <v>161</v>
      </c>
      <c r="K9" s="6" t="s">
        <v>14</v>
      </c>
    </row>
    <row r="10" customFormat="false" ht="15" hidden="false" customHeight="false" outlineLevel="0" collapsed="false">
      <c r="A10" s="9" t="s">
        <v>162</v>
      </c>
      <c r="B10" s="9" t="s">
        <v>163</v>
      </c>
      <c r="C10" s="9" t="s">
        <v>164</v>
      </c>
      <c r="D10" s="21" t="n">
        <v>0.4</v>
      </c>
      <c r="E10" s="9" t="s">
        <v>144</v>
      </c>
      <c r="F10" s="9" t="n">
        <v>15000000</v>
      </c>
      <c r="G10" s="22" t="n">
        <f aca="false">D10*F10</f>
        <v>6000000</v>
      </c>
      <c r="H10" s="9" t="n">
        <v>7030</v>
      </c>
      <c r="I10" s="29" t="n">
        <f aca="false">F10/10000000000000</f>
        <v>1.5E-006</v>
      </c>
      <c r="J10" s="9" t="s">
        <v>165</v>
      </c>
      <c r="K10" s="9" t="s">
        <v>14</v>
      </c>
    </row>
    <row r="11" customFormat="false" ht="15" hidden="false" customHeight="false" outlineLevel="0" collapsed="false">
      <c r="A11" s="6" t="s">
        <v>166</v>
      </c>
      <c r="B11" s="6" t="s">
        <v>167</v>
      </c>
      <c r="C11" s="6" t="s">
        <v>167</v>
      </c>
      <c r="D11" s="18" t="n">
        <v>0.2</v>
      </c>
      <c r="E11" s="6" t="s">
        <v>144</v>
      </c>
      <c r="F11" s="6" t="n">
        <v>40000000</v>
      </c>
      <c r="G11" s="19" t="n">
        <f aca="false">D11*F11</f>
        <v>8000000</v>
      </c>
      <c r="H11" s="6" t="n">
        <v>7040</v>
      </c>
      <c r="I11" s="28" t="n">
        <f aca="false">F11/10000000000000</f>
        <v>4E-006</v>
      </c>
      <c r="J11" s="6" t="s">
        <v>168</v>
      </c>
      <c r="K11" s="6" t="s">
        <v>14</v>
      </c>
    </row>
    <row r="12" customFormat="false" ht="15" hidden="false" customHeight="false" outlineLevel="0" collapsed="false">
      <c r="A12" s="9" t="s">
        <v>169</v>
      </c>
      <c r="B12" s="9" t="s">
        <v>170</v>
      </c>
      <c r="C12" s="9" t="s">
        <v>171</v>
      </c>
      <c r="D12" s="21" t="n">
        <v>0.6</v>
      </c>
      <c r="E12" s="9" t="s">
        <v>144</v>
      </c>
      <c r="F12" s="9" t="n">
        <v>10000000</v>
      </c>
      <c r="G12" s="22" t="n">
        <f aca="false">D12*F12</f>
        <v>6000000</v>
      </c>
      <c r="H12" s="9" t="n">
        <v>7050</v>
      </c>
      <c r="I12" s="29" t="n">
        <f aca="false">F12/10000000000000</f>
        <v>1E-006</v>
      </c>
      <c r="J12" s="9" t="s">
        <v>172</v>
      </c>
      <c r="K12" s="9" t="s">
        <v>14</v>
      </c>
    </row>
    <row r="13" customFormat="false" ht="15" hidden="false" customHeight="false" outlineLevel="0" collapsed="false">
      <c r="A13" s="6" t="s">
        <v>173</v>
      </c>
      <c r="B13" s="6" t="s">
        <v>174</v>
      </c>
      <c r="C13" s="6" t="s">
        <v>175</v>
      </c>
      <c r="D13" s="18" t="n">
        <v>0.25</v>
      </c>
      <c r="E13" s="6" t="s">
        <v>144</v>
      </c>
      <c r="F13" s="6" t="n">
        <v>20000000</v>
      </c>
      <c r="G13" s="19" t="n">
        <f aca="false">D13*F13</f>
        <v>5000000</v>
      </c>
      <c r="H13" s="6" t="n">
        <v>7110</v>
      </c>
      <c r="I13" s="28" t="n">
        <f aca="false">F13/10000000000000</f>
        <v>2E-006</v>
      </c>
      <c r="J13" s="6" t="s">
        <v>176</v>
      </c>
      <c r="K13" s="6" t="s">
        <v>14</v>
      </c>
    </row>
    <row r="14" customFormat="false" ht="15" hidden="false" customHeight="false" outlineLevel="0" collapsed="false">
      <c r="A14" s="30" t="s">
        <v>177</v>
      </c>
      <c r="B14" s="30"/>
      <c r="C14" s="30"/>
      <c r="D14" s="30"/>
      <c r="E14" s="30"/>
      <c r="F14" s="30"/>
      <c r="G14" s="31" t="n">
        <f aca="false">SUM(G5:G13)</f>
        <v>129000000</v>
      </c>
      <c r="H14" s="30"/>
      <c r="I14" s="30"/>
      <c r="J14" s="30"/>
      <c r="K14" s="30"/>
    </row>
  </sheetData>
  <mergeCells count="2">
    <mergeCell ref="A1:K1"/>
    <mergeCell ref="A2:K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C27B0"/>
    <pageSetUpPr fitToPage="false"/>
  </sheetPr>
  <dimension ref="A1:I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9" min="1" style="0" width="22"/>
  </cols>
  <sheetData>
    <row r="1" customFormat="false" ht="19.7" hidden="false" customHeight="false" outlineLevel="0" collapsed="false">
      <c r="A1" s="15" t="s">
        <v>178</v>
      </c>
      <c r="B1" s="15"/>
      <c r="C1" s="15"/>
      <c r="D1" s="15"/>
      <c r="E1" s="15"/>
      <c r="F1" s="15"/>
      <c r="G1" s="15"/>
      <c r="H1" s="15"/>
      <c r="I1" s="15"/>
    </row>
    <row r="3" customFormat="false" ht="15" hidden="false" customHeight="false" outlineLevel="0" collapsed="false">
      <c r="A3" s="32" t="s">
        <v>50</v>
      </c>
      <c r="B3" s="32" t="s">
        <v>51</v>
      </c>
      <c r="C3" s="32" t="s">
        <v>52</v>
      </c>
      <c r="D3" s="32" t="s">
        <v>58</v>
      </c>
      <c r="E3" s="32" t="s">
        <v>54</v>
      </c>
      <c r="F3" s="32" t="s">
        <v>55</v>
      </c>
      <c r="G3" s="32" t="s">
        <v>179</v>
      </c>
      <c r="H3" s="32" t="s">
        <v>134</v>
      </c>
      <c r="I3" s="32" t="s">
        <v>9</v>
      </c>
    </row>
    <row r="4" customFormat="false" ht="15" hidden="false" customHeight="false" outlineLevel="0" collapsed="false">
      <c r="A4" s="6" t="s">
        <v>180</v>
      </c>
      <c r="B4" s="6" t="s">
        <v>181</v>
      </c>
      <c r="C4" s="6" t="s">
        <v>182</v>
      </c>
      <c r="D4" s="6" t="s">
        <v>13</v>
      </c>
      <c r="E4" s="6" t="s">
        <v>183</v>
      </c>
      <c r="F4" s="6" t="n">
        <v>10000000</v>
      </c>
      <c r="G4" s="6" t="s">
        <v>184</v>
      </c>
      <c r="H4" s="6" t="s">
        <v>185</v>
      </c>
      <c r="I4" s="6" t="s">
        <v>14</v>
      </c>
    </row>
    <row r="5" customFormat="false" ht="15" hidden="false" customHeight="false" outlineLevel="0" collapsed="false">
      <c r="A5" s="9" t="s">
        <v>186</v>
      </c>
      <c r="B5" s="9" t="s">
        <v>187</v>
      </c>
      <c r="C5" s="9" t="s">
        <v>188</v>
      </c>
      <c r="D5" s="9" t="s">
        <v>13</v>
      </c>
      <c r="E5" s="9" t="s">
        <v>189</v>
      </c>
      <c r="F5" s="9" t="n">
        <v>5000000</v>
      </c>
      <c r="G5" s="9" t="s">
        <v>190</v>
      </c>
      <c r="H5" s="9" t="s">
        <v>191</v>
      </c>
      <c r="I5" s="9" t="s">
        <v>14</v>
      </c>
    </row>
    <row r="6" customFormat="false" ht="15" hidden="false" customHeight="false" outlineLevel="0" collapsed="false">
      <c r="A6" s="6" t="s">
        <v>192</v>
      </c>
      <c r="B6" s="6" t="s">
        <v>193</v>
      </c>
      <c r="C6" s="6" t="s">
        <v>194</v>
      </c>
      <c r="D6" s="6" t="s">
        <v>13</v>
      </c>
      <c r="E6" s="6" t="s">
        <v>195</v>
      </c>
      <c r="F6" s="6" t="n">
        <v>1000000</v>
      </c>
      <c r="G6" s="6" t="s">
        <v>196</v>
      </c>
      <c r="H6" s="6" t="s">
        <v>197</v>
      </c>
      <c r="I6" s="6" t="s">
        <v>14</v>
      </c>
    </row>
    <row r="7" customFormat="false" ht="15" hidden="false" customHeight="false" outlineLevel="0" collapsed="false">
      <c r="A7" s="9" t="s">
        <v>198</v>
      </c>
      <c r="B7" s="9" t="s">
        <v>199</v>
      </c>
      <c r="C7" s="9" t="s">
        <v>200</v>
      </c>
      <c r="D7" s="9" t="s">
        <v>13</v>
      </c>
      <c r="E7" s="9" t="s">
        <v>201</v>
      </c>
      <c r="F7" s="9" t="n">
        <v>2000000</v>
      </c>
      <c r="G7" s="9" t="s">
        <v>202</v>
      </c>
      <c r="H7" s="9" t="s">
        <v>203</v>
      </c>
      <c r="I7" s="9" t="s">
        <v>14</v>
      </c>
    </row>
  </sheetData>
  <mergeCells count="1">
    <mergeCell ref="A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196F3"/>
    <pageSetUpPr fitToPage="false"/>
  </sheetPr>
  <dimension ref="A1:L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2" min="1" style="0" width="17"/>
  </cols>
  <sheetData>
    <row r="1" customFormat="false" ht="19.7" hidden="false" customHeight="false" outlineLevel="0" collapsed="false">
      <c r="A1" s="15" t="s">
        <v>204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3" customFormat="false" ht="15" hidden="false" customHeight="false" outlineLevel="0" collapsed="false">
      <c r="A3" s="33" t="s">
        <v>50</v>
      </c>
      <c r="B3" s="33" t="s">
        <v>51</v>
      </c>
      <c r="C3" s="33" t="s">
        <v>53</v>
      </c>
      <c r="D3" s="33" t="s">
        <v>205</v>
      </c>
      <c r="E3" s="33" t="s">
        <v>206</v>
      </c>
      <c r="F3" s="33" t="s">
        <v>58</v>
      </c>
      <c r="G3" s="33" t="s">
        <v>207</v>
      </c>
      <c r="H3" s="33" t="s">
        <v>208</v>
      </c>
      <c r="I3" s="33" t="s">
        <v>209</v>
      </c>
      <c r="J3" s="33" t="s">
        <v>210</v>
      </c>
      <c r="K3" s="33" t="s">
        <v>211</v>
      </c>
      <c r="L3" s="33" t="s">
        <v>9</v>
      </c>
    </row>
    <row r="4" customFormat="false" ht="15" hidden="false" customHeight="false" outlineLevel="0" collapsed="false">
      <c r="A4" s="6" t="s">
        <v>212</v>
      </c>
      <c r="B4" s="6" t="s">
        <v>213</v>
      </c>
      <c r="C4" s="18" t="n">
        <v>97000</v>
      </c>
      <c r="D4" s="6" t="n">
        <v>15.5</v>
      </c>
      <c r="E4" s="19" t="n">
        <f aca="false">C4*D4</f>
        <v>1503500</v>
      </c>
      <c r="F4" s="6" t="s">
        <v>213</v>
      </c>
      <c r="G4" s="6" t="s">
        <v>214</v>
      </c>
      <c r="H4" s="6" t="s">
        <v>215</v>
      </c>
      <c r="I4" s="6" t="s">
        <v>216</v>
      </c>
      <c r="J4" s="6" t="s">
        <v>217</v>
      </c>
      <c r="K4" s="6" t="s">
        <v>15</v>
      </c>
      <c r="L4" s="6" t="s">
        <v>14</v>
      </c>
    </row>
    <row r="5" customFormat="false" ht="15" hidden="false" customHeight="false" outlineLevel="0" collapsed="false">
      <c r="A5" s="9" t="s">
        <v>218</v>
      </c>
      <c r="B5" s="9" t="s">
        <v>103</v>
      </c>
      <c r="C5" s="21" t="n">
        <v>3400</v>
      </c>
      <c r="D5" s="9" t="n">
        <v>250</v>
      </c>
      <c r="E5" s="22" t="n">
        <f aca="false">C5*D5</f>
        <v>850000</v>
      </c>
      <c r="F5" s="9" t="s">
        <v>103</v>
      </c>
      <c r="G5" s="9" t="s">
        <v>214</v>
      </c>
      <c r="H5" s="9" t="s">
        <v>215</v>
      </c>
      <c r="I5" s="9" t="s">
        <v>219</v>
      </c>
      <c r="J5" s="9" t="s">
        <v>220</v>
      </c>
      <c r="K5" s="9" t="s">
        <v>15</v>
      </c>
      <c r="L5" s="9" t="s">
        <v>14</v>
      </c>
    </row>
    <row r="6" customFormat="false" ht="15" hidden="false" customHeight="false" outlineLevel="0" collapsed="false">
      <c r="A6" s="6" t="s">
        <v>221</v>
      </c>
      <c r="B6" s="6" t="s">
        <v>222</v>
      </c>
      <c r="C6" s="18" t="n">
        <v>1</v>
      </c>
      <c r="D6" s="6" t="n">
        <v>10000000</v>
      </c>
      <c r="E6" s="19" t="n">
        <f aca="false">C6*D6</f>
        <v>10000000</v>
      </c>
      <c r="F6" s="6" t="s">
        <v>21</v>
      </c>
      <c r="G6" s="6" t="s">
        <v>223</v>
      </c>
      <c r="H6" s="6" t="s">
        <v>224</v>
      </c>
      <c r="I6" s="6" t="s">
        <v>225</v>
      </c>
      <c r="J6" s="6" t="s">
        <v>226</v>
      </c>
      <c r="K6" s="6" t="s">
        <v>15</v>
      </c>
      <c r="L6" s="6" t="s">
        <v>14</v>
      </c>
    </row>
    <row r="7" customFormat="false" ht="15" hidden="false" customHeight="false" outlineLevel="0" collapsed="false">
      <c r="A7" s="9" t="s">
        <v>227</v>
      </c>
      <c r="B7" s="9" t="s">
        <v>228</v>
      </c>
      <c r="C7" s="21" t="n">
        <v>1</v>
      </c>
      <c r="D7" s="9" t="n">
        <v>5000000</v>
      </c>
      <c r="E7" s="22" t="n">
        <f aca="false">C7*D7</f>
        <v>5000000</v>
      </c>
      <c r="F7" s="9" t="s">
        <v>229</v>
      </c>
      <c r="G7" s="9" t="s">
        <v>223</v>
      </c>
      <c r="H7" s="9" t="s">
        <v>224</v>
      </c>
      <c r="I7" s="9" t="s">
        <v>225</v>
      </c>
      <c r="J7" s="9" t="s">
        <v>226</v>
      </c>
      <c r="K7" s="9" t="s">
        <v>15</v>
      </c>
      <c r="L7" s="9" t="s">
        <v>14</v>
      </c>
    </row>
    <row r="8" customFormat="false" ht="15" hidden="false" customHeight="false" outlineLevel="0" collapsed="false">
      <c r="A8" s="6" t="s">
        <v>230</v>
      </c>
      <c r="B8" s="6" t="s">
        <v>231</v>
      </c>
      <c r="C8" s="18" t="n">
        <v>3300</v>
      </c>
      <c r="D8" s="6" t="n">
        <v>100</v>
      </c>
      <c r="E8" s="19" t="n">
        <f aca="false">C8*D8</f>
        <v>330000</v>
      </c>
      <c r="F8" s="6" t="s">
        <v>229</v>
      </c>
      <c r="G8" s="6" t="s">
        <v>214</v>
      </c>
      <c r="H8" s="6" t="s">
        <v>215</v>
      </c>
      <c r="I8" s="6" t="s">
        <v>232</v>
      </c>
      <c r="J8" s="6" t="s">
        <v>233</v>
      </c>
      <c r="K8" s="6" t="s">
        <v>15</v>
      </c>
      <c r="L8" s="6" t="s">
        <v>14</v>
      </c>
    </row>
    <row r="9" customFormat="false" ht="15" hidden="false" customHeight="false" outlineLevel="0" collapsed="false">
      <c r="A9" s="9" t="s">
        <v>234</v>
      </c>
      <c r="B9" s="9" t="s">
        <v>235</v>
      </c>
      <c r="C9" s="21" t="n">
        <v>3300</v>
      </c>
      <c r="D9" s="9" t="n">
        <v>50</v>
      </c>
      <c r="E9" s="22" t="n">
        <f aca="false">C9*D9</f>
        <v>165000</v>
      </c>
      <c r="F9" s="9" t="s">
        <v>229</v>
      </c>
      <c r="G9" s="9" t="s">
        <v>214</v>
      </c>
      <c r="H9" s="9" t="s">
        <v>215</v>
      </c>
      <c r="I9" s="9" t="s">
        <v>232</v>
      </c>
      <c r="J9" s="9" t="s">
        <v>236</v>
      </c>
      <c r="K9" s="9" t="s">
        <v>15</v>
      </c>
      <c r="L9" s="9" t="s">
        <v>14</v>
      </c>
    </row>
    <row r="10" customFormat="false" ht="15" hidden="false" customHeight="false" outlineLevel="0" collapsed="false">
      <c r="A10" s="6" t="s">
        <v>237</v>
      </c>
      <c r="B10" s="6" t="s">
        <v>238</v>
      </c>
      <c r="C10" s="18" t="n">
        <v>580</v>
      </c>
      <c r="D10" s="6" t="n">
        <v>500</v>
      </c>
      <c r="E10" s="19" t="n">
        <f aca="false">C10*D10</f>
        <v>290000</v>
      </c>
      <c r="F10" s="6" t="s">
        <v>239</v>
      </c>
      <c r="G10" s="6" t="s">
        <v>240</v>
      </c>
      <c r="H10" s="6" t="s">
        <v>241</v>
      </c>
      <c r="I10" s="6" t="s">
        <v>216</v>
      </c>
      <c r="J10" s="6" t="s">
        <v>242</v>
      </c>
      <c r="K10" s="6" t="s">
        <v>22</v>
      </c>
      <c r="L10" s="6" t="s">
        <v>14</v>
      </c>
    </row>
    <row r="11" customFormat="false" ht="15" hidden="false" customHeight="false" outlineLevel="0" collapsed="false">
      <c r="A11" s="9" t="s">
        <v>243</v>
      </c>
      <c r="B11" s="9" t="s">
        <v>244</v>
      </c>
      <c r="C11" s="21" t="n">
        <v>2.1</v>
      </c>
      <c r="D11" s="9" t="n">
        <v>50000</v>
      </c>
      <c r="E11" s="22" t="n">
        <f aca="false">C11*D11</f>
        <v>105000</v>
      </c>
      <c r="F11" s="9" t="s">
        <v>245</v>
      </c>
      <c r="G11" s="9" t="s">
        <v>246</v>
      </c>
      <c r="H11" s="9" t="s">
        <v>215</v>
      </c>
      <c r="I11" s="9" t="s">
        <v>216</v>
      </c>
      <c r="J11" s="9" t="s">
        <v>247</v>
      </c>
      <c r="K11" s="9" t="s">
        <v>22</v>
      </c>
      <c r="L11" s="9" t="s">
        <v>14</v>
      </c>
    </row>
    <row r="12" customFormat="false" ht="15" hidden="false" customHeight="false" outlineLevel="0" collapsed="false">
      <c r="A12" s="6" t="s">
        <v>248</v>
      </c>
      <c r="B12" s="6" t="s">
        <v>249</v>
      </c>
      <c r="C12" s="18" t="n">
        <v>0.65</v>
      </c>
      <c r="D12" s="6" t="n">
        <v>100000</v>
      </c>
      <c r="E12" s="19" t="n">
        <f aca="false">C12*D12</f>
        <v>65000</v>
      </c>
      <c r="F12" s="6" t="s">
        <v>249</v>
      </c>
      <c r="G12" s="6" t="s">
        <v>246</v>
      </c>
      <c r="H12" s="6" t="s">
        <v>215</v>
      </c>
      <c r="I12" s="6" t="s">
        <v>250</v>
      </c>
      <c r="J12" s="6" t="s">
        <v>251</v>
      </c>
      <c r="K12" s="6" t="s">
        <v>22</v>
      </c>
      <c r="L12" s="6" t="s">
        <v>14</v>
      </c>
    </row>
    <row r="13" customFormat="false" ht="15" hidden="false" customHeight="false" outlineLevel="0" collapsed="false">
      <c r="A13" s="9" t="s">
        <v>252</v>
      </c>
      <c r="B13" s="9" t="s">
        <v>253</v>
      </c>
      <c r="C13" s="21" t="n">
        <v>145</v>
      </c>
      <c r="D13" s="9" t="n">
        <v>1000</v>
      </c>
      <c r="E13" s="22" t="n">
        <f aca="false">C13*D13</f>
        <v>145000</v>
      </c>
      <c r="F13" s="9" t="s">
        <v>253</v>
      </c>
      <c r="G13" s="9" t="s">
        <v>240</v>
      </c>
      <c r="H13" s="9" t="s">
        <v>215</v>
      </c>
      <c r="I13" s="9" t="s">
        <v>216</v>
      </c>
      <c r="J13" s="9" t="s">
        <v>254</v>
      </c>
      <c r="K13" s="9" t="s">
        <v>22</v>
      </c>
      <c r="L13" s="9" t="s">
        <v>14</v>
      </c>
    </row>
    <row r="14" customFormat="false" ht="15" hidden="false" customHeight="false" outlineLevel="0" collapsed="false">
      <c r="A14" s="6" t="s">
        <v>255</v>
      </c>
      <c r="B14" s="6" t="s">
        <v>256</v>
      </c>
      <c r="C14" s="18" t="n">
        <v>7.5</v>
      </c>
      <c r="D14" s="6" t="n">
        <v>25000</v>
      </c>
      <c r="E14" s="19" t="n">
        <f aca="false">C14*D14</f>
        <v>187500</v>
      </c>
      <c r="F14" s="6" t="s">
        <v>256</v>
      </c>
      <c r="G14" s="6" t="s">
        <v>246</v>
      </c>
      <c r="H14" s="6" t="s">
        <v>215</v>
      </c>
      <c r="I14" s="6" t="s">
        <v>250</v>
      </c>
      <c r="J14" s="6" t="s">
        <v>257</v>
      </c>
      <c r="K14" s="6" t="s">
        <v>22</v>
      </c>
      <c r="L14" s="6" t="s">
        <v>14</v>
      </c>
    </row>
    <row r="15" customFormat="false" ht="15" hidden="false" customHeight="false" outlineLevel="0" collapsed="false">
      <c r="A15" s="9" t="s">
        <v>258</v>
      </c>
      <c r="B15" s="9" t="s">
        <v>259</v>
      </c>
      <c r="C15" s="21" t="n">
        <v>0.15</v>
      </c>
      <c r="D15" s="9" t="n">
        <v>500000</v>
      </c>
      <c r="E15" s="22" t="n">
        <f aca="false">C15*D15</f>
        <v>75000</v>
      </c>
      <c r="F15" s="9" t="s">
        <v>259</v>
      </c>
      <c r="G15" s="9" t="s">
        <v>240</v>
      </c>
      <c r="H15" s="9" t="s">
        <v>241</v>
      </c>
      <c r="I15" s="9" t="s">
        <v>216</v>
      </c>
      <c r="J15" s="9" t="s">
        <v>260</v>
      </c>
      <c r="K15" s="9" t="s">
        <v>261</v>
      </c>
      <c r="L15" s="9" t="s">
        <v>14</v>
      </c>
    </row>
    <row r="16" customFormat="false" ht="15" hidden="false" customHeight="false" outlineLevel="0" collapsed="false">
      <c r="A16" s="6" t="s">
        <v>262</v>
      </c>
      <c r="B16" s="6" t="s">
        <v>263</v>
      </c>
      <c r="C16" s="18" t="n">
        <v>0.55</v>
      </c>
      <c r="D16" s="6" t="n">
        <v>200000</v>
      </c>
      <c r="E16" s="19" t="n">
        <f aca="false">C16*D16</f>
        <v>110000</v>
      </c>
      <c r="F16" s="6" t="s">
        <v>263</v>
      </c>
      <c r="G16" s="6" t="s">
        <v>240</v>
      </c>
      <c r="H16" s="6" t="s">
        <v>215</v>
      </c>
      <c r="I16" s="6" t="s">
        <v>216</v>
      </c>
      <c r="J16" s="6" t="s">
        <v>264</v>
      </c>
      <c r="K16" s="6" t="s">
        <v>22</v>
      </c>
      <c r="L16" s="6" t="s">
        <v>14</v>
      </c>
    </row>
    <row r="17" customFormat="false" ht="15" hidden="false" customHeight="false" outlineLevel="0" collapsed="false">
      <c r="A17" s="9" t="s">
        <v>265</v>
      </c>
      <c r="B17" s="9" t="s">
        <v>266</v>
      </c>
      <c r="C17" s="21" t="n">
        <v>35</v>
      </c>
      <c r="D17" s="9" t="n">
        <v>5000</v>
      </c>
      <c r="E17" s="22" t="n">
        <f aca="false">C17*D17</f>
        <v>175000</v>
      </c>
      <c r="F17" s="9" t="s">
        <v>266</v>
      </c>
      <c r="G17" s="9" t="s">
        <v>240</v>
      </c>
      <c r="H17" s="9" t="s">
        <v>215</v>
      </c>
      <c r="I17" s="9" t="s">
        <v>216</v>
      </c>
      <c r="J17" s="9" t="s">
        <v>267</v>
      </c>
      <c r="K17" s="9" t="s">
        <v>22</v>
      </c>
      <c r="L17" s="9" t="s">
        <v>14</v>
      </c>
    </row>
    <row r="18" customFormat="false" ht="15" hidden="false" customHeight="false" outlineLevel="0" collapsed="false">
      <c r="A18" s="6" t="s">
        <v>268</v>
      </c>
      <c r="B18" s="6" t="s">
        <v>269</v>
      </c>
      <c r="C18" s="18" t="n">
        <v>85</v>
      </c>
      <c r="D18" s="6" t="n">
        <v>1000</v>
      </c>
      <c r="E18" s="19" t="n">
        <f aca="false">C18*D18</f>
        <v>85000</v>
      </c>
      <c r="F18" s="6" t="s">
        <v>269</v>
      </c>
      <c r="G18" s="6" t="s">
        <v>246</v>
      </c>
      <c r="H18" s="6" t="s">
        <v>215</v>
      </c>
      <c r="I18" s="6" t="s">
        <v>216</v>
      </c>
      <c r="J18" s="6" t="s">
        <v>270</v>
      </c>
      <c r="K18" s="6" t="s">
        <v>15</v>
      </c>
      <c r="L18" s="6" t="s">
        <v>14</v>
      </c>
    </row>
    <row r="19" customFormat="false" ht="15" hidden="false" customHeight="false" outlineLevel="0" collapsed="false">
      <c r="A19" s="34" t="s">
        <v>271</v>
      </c>
      <c r="B19" s="34"/>
      <c r="C19" s="34"/>
      <c r="D19" s="34"/>
      <c r="E19" s="35" t="n">
        <f aca="false">SUM(E4:E18)</f>
        <v>19086000</v>
      </c>
      <c r="F19" s="34"/>
      <c r="G19" s="34"/>
      <c r="H19" s="34"/>
      <c r="I19" s="34"/>
      <c r="J19" s="34"/>
      <c r="K19" s="34"/>
      <c r="L19" s="34"/>
    </row>
  </sheetData>
  <mergeCells count="1">
    <mergeCell ref="A1:L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6F00"/>
    <pageSetUpPr fitToPage="false"/>
  </sheetPr>
  <dimension ref="A1:F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6" min="1" style="0" width="28"/>
  </cols>
  <sheetData>
    <row r="1" customFormat="false" ht="19.7" hidden="false" customHeight="false" outlineLevel="0" collapsed="false">
      <c r="A1" s="15" t="s">
        <v>272</v>
      </c>
      <c r="B1" s="15"/>
      <c r="C1" s="15"/>
      <c r="D1" s="15"/>
      <c r="E1" s="15"/>
      <c r="F1" s="15"/>
    </row>
    <row r="3" customFormat="false" ht="15" hidden="false" customHeight="false" outlineLevel="0" collapsed="false">
      <c r="A3" s="17" t="s">
        <v>273</v>
      </c>
      <c r="B3" s="17" t="s">
        <v>274</v>
      </c>
      <c r="C3" s="17" t="s">
        <v>275</v>
      </c>
      <c r="D3" s="17" t="s">
        <v>276</v>
      </c>
      <c r="E3" s="17" t="s">
        <v>277</v>
      </c>
      <c r="F3" s="17" t="s">
        <v>278</v>
      </c>
    </row>
    <row r="4" customFormat="false" ht="15" hidden="false" customHeight="false" outlineLevel="0" collapsed="false">
      <c r="A4" s="6" t="s">
        <v>279</v>
      </c>
      <c r="B4" s="6" t="s">
        <v>280</v>
      </c>
      <c r="C4" s="6" t="n">
        <v>1</v>
      </c>
      <c r="D4" s="18" t="n">
        <v>754719062500</v>
      </c>
      <c r="E4" s="19" t="n">
        <f aca="false">C4*D4</f>
        <v>754719062500</v>
      </c>
      <c r="F4" s="6" t="s">
        <v>281</v>
      </c>
    </row>
    <row r="5" customFormat="false" ht="15" hidden="false" customHeight="false" outlineLevel="0" collapsed="false">
      <c r="A5" s="9" t="s">
        <v>282</v>
      </c>
      <c r="B5" s="9" t="s">
        <v>283</v>
      </c>
      <c r="C5" s="9" t="n">
        <v>1000000</v>
      </c>
      <c r="D5" s="21" t="n">
        <v>151.46</v>
      </c>
      <c r="E5" s="22" t="n">
        <f aca="false">C5*D5</f>
        <v>151460000</v>
      </c>
      <c r="F5" s="9" t="s">
        <v>284</v>
      </c>
    </row>
    <row r="6" customFormat="false" ht="15" hidden="false" customHeight="false" outlineLevel="0" collapsed="false">
      <c r="A6" s="6" t="s">
        <v>285</v>
      </c>
      <c r="B6" s="6" t="s">
        <v>286</v>
      </c>
      <c r="C6" s="6" t="n">
        <v>1</v>
      </c>
      <c r="D6" s="18" t="n">
        <v>528300000</v>
      </c>
      <c r="E6" s="19" t="n">
        <f aca="false">C6*D6</f>
        <v>528300000</v>
      </c>
      <c r="F6" s="6" t="s">
        <v>287</v>
      </c>
    </row>
    <row r="7" customFormat="false" ht="15" hidden="false" customHeight="false" outlineLevel="0" collapsed="false">
      <c r="A7" s="9" t="s">
        <v>285</v>
      </c>
      <c r="B7" s="9" t="s">
        <v>288</v>
      </c>
      <c r="C7" s="9" t="n">
        <v>1</v>
      </c>
      <c r="D7" s="21" t="n">
        <v>528300000</v>
      </c>
      <c r="E7" s="22" t="n">
        <f aca="false">C7*D7</f>
        <v>528300000</v>
      </c>
      <c r="F7" s="9" t="s">
        <v>287</v>
      </c>
    </row>
    <row r="8" customFormat="false" ht="15" hidden="false" customHeight="false" outlineLevel="0" collapsed="false">
      <c r="A8" s="6" t="s">
        <v>285</v>
      </c>
      <c r="B8" s="6" t="s">
        <v>289</v>
      </c>
      <c r="C8" s="6" t="n">
        <v>1</v>
      </c>
      <c r="D8" s="18" t="n">
        <v>528300000</v>
      </c>
      <c r="E8" s="19" t="n">
        <f aca="false">C8*D8</f>
        <v>528300000</v>
      </c>
      <c r="F8" s="6" t="s">
        <v>287</v>
      </c>
    </row>
    <row r="9" customFormat="false" ht="15" hidden="false" customHeight="false" outlineLevel="0" collapsed="false">
      <c r="A9" s="9" t="s">
        <v>290</v>
      </c>
      <c r="B9" s="9" t="s">
        <v>291</v>
      </c>
      <c r="C9" s="9" t="n">
        <v>10000000</v>
      </c>
      <c r="D9" s="21" t="n">
        <v>1</v>
      </c>
      <c r="E9" s="22" t="n">
        <f aca="false">C9*D9</f>
        <v>10000000</v>
      </c>
      <c r="F9" s="9" t="s">
        <v>292</v>
      </c>
    </row>
    <row r="10" customFormat="false" ht="15" hidden="false" customHeight="false" outlineLevel="0" collapsed="false">
      <c r="A10" s="6" t="s">
        <v>290</v>
      </c>
      <c r="B10" s="6" t="s">
        <v>293</v>
      </c>
      <c r="C10" s="6" t="n">
        <v>5000000</v>
      </c>
      <c r="D10" s="18" t="n">
        <v>1</v>
      </c>
      <c r="E10" s="19" t="n">
        <f aca="false">C10*D10</f>
        <v>5000000</v>
      </c>
      <c r="F10" s="6" t="s">
        <v>294</v>
      </c>
    </row>
    <row r="11" customFormat="false" ht="15" hidden="false" customHeight="false" outlineLevel="0" collapsed="false">
      <c r="A11" s="9" t="s">
        <v>290</v>
      </c>
      <c r="B11" s="9" t="s">
        <v>295</v>
      </c>
      <c r="C11" s="9" t="n">
        <v>5000000</v>
      </c>
      <c r="D11" s="21" t="n">
        <v>1</v>
      </c>
      <c r="E11" s="22" t="n">
        <f aca="false">C11*D11</f>
        <v>5000000</v>
      </c>
      <c r="F11" s="9" t="s">
        <v>296</v>
      </c>
    </row>
    <row r="12" customFormat="false" ht="15" hidden="false" customHeight="false" outlineLevel="0" collapsed="false">
      <c r="A12" s="6" t="s">
        <v>297</v>
      </c>
      <c r="B12" s="6" t="s">
        <v>298</v>
      </c>
      <c r="C12" s="6" t="n">
        <v>100</v>
      </c>
      <c r="D12" s="18" t="n">
        <v>3300</v>
      </c>
      <c r="E12" s="19" t="n">
        <f aca="false">C12*D12</f>
        <v>330000</v>
      </c>
      <c r="F12" s="6" t="s">
        <v>299</v>
      </c>
    </row>
    <row r="13" customFormat="false" ht="15" hidden="false" customHeight="false" outlineLevel="0" collapsed="false">
      <c r="A13" s="9" t="s">
        <v>297</v>
      </c>
      <c r="B13" s="9" t="s">
        <v>300</v>
      </c>
      <c r="C13" s="9" t="n">
        <v>50</v>
      </c>
      <c r="D13" s="21" t="n">
        <v>3300</v>
      </c>
      <c r="E13" s="22" t="n">
        <f aca="false">C13*D13</f>
        <v>165000</v>
      </c>
      <c r="F13" s="9" t="s">
        <v>299</v>
      </c>
    </row>
    <row r="14" customFormat="false" ht="15" hidden="false" customHeight="false" outlineLevel="0" collapsed="false">
      <c r="A14" s="6" t="s">
        <v>301</v>
      </c>
      <c r="B14" s="6" t="s">
        <v>302</v>
      </c>
      <c r="C14" s="6" t="n">
        <v>1</v>
      </c>
      <c r="D14" s="18" t="n">
        <v>94200000</v>
      </c>
      <c r="E14" s="19" t="n">
        <f aca="false">C14*D14</f>
        <v>94200000</v>
      </c>
      <c r="F14" s="6" t="s">
        <v>303</v>
      </c>
    </row>
    <row r="15" customFormat="false" ht="15" hidden="false" customHeight="false" outlineLevel="0" collapsed="false">
      <c r="A15" s="9" t="s">
        <v>304</v>
      </c>
      <c r="B15" s="9" t="s">
        <v>305</v>
      </c>
      <c r="C15" s="9" t="n">
        <v>12</v>
      </c>
      <c r="D15" s="21" t="n">
        <v>9916778</v>
      </c>
      <c r="E15" s="22" t="n">
        <f aca="false">C15*D15</f>
        <v>119001336</v>
      </c>
      <c r="F15" s="9" t="s">
        <v>306</v>
      </c>
    </row>
    <row r="16" customFormat="false" ht="15" hidden="false" customHeight="false" outlineLevel="0" collapsed="false">
      <c r="A16" s="24" t="s">
        <v>307</v>
      </c>
      <c r="B16" s="24"/>
      <c r="C16" s="24"/>
      <c r="D16" s="24"/>
      <c r="E16" s="25" t="n">
        <f aca="false">SUM(E4:E15)</f>
        <v>756689118836</v>
      </c>
      <c r="F16" s="24"/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F51B5"/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6" min="1" style="0" width="28"/>
  </cols>
  <sheetData>
    <row r="1" customFormat="false" ht="19.7" hidden="false" customHeight="false" outlineLevel="0" collapsed="false">
      <c r="A1" s="15" t="s">
        <v>308</v>
      </c>
      <c r="B1" s="15"/>
      <c r="C1" s="15"/>
      <c r="D1" s="15"/>
      <c r="E1" s="15"/>
      <c r="F1" s="15"/>
    </row>
    <row r="3" customFormat="false" ht="15" hidden="false" customHeight="false" outlineLevel="0" collapsed="false">
      <c r="A3" s="36" t="s">
        <v>309</v>
      </c>
      <c r="B3" s="36"/>
      <c r="C3" s="36"/>
      <c r="D3" s="36"/>
      <c r="E3" s="36"/>
      <c r="F3" s="36"/>
    </row>
    <row r="4" customFormat="false" ht="15" hidden="false" customHeight="false" outlineLevel="0" collapsed="false">
      <c r="A4" s="37" t="s">
        <v>310</v>
      </c>
      <c r="B4" s="37" t="s">
        <v>311</v>
      </c>
      <c r="C4" s="37" t="s">
        <v>312</v>
      </c>
      <c r="D4" s="37" t="s">
        <v>313</v>
      </c>
      <c r="E4" s="37" t="s">
        <v>314</v>
      </c>
      <c r="F4" s="37" t="s">
        <v>9</v>
      </c>
    </row>
    <row r="5" customFormat="false" ht="15" hidden="false" customHeight="false" outlineLevel="0" collapsed="false">
      <c r="A5" s="6" t="s">
        <v>315</v>
      </c>
      <c r="B5" s="6" t="s">
        <v>316</v>
      </c>
      <c r="C5" s="6" t="s">
        <v>317</v>
      </c>
      <c r="D5" s="6" t="s">
        <v>106</v>
      </c>
      <c r="E5" s="6" t="s">
        <v>318</v>
      </c>
      <c r="F5" s="6" t="s">
        <v>319</v>
      </c>
    </row>
    <row r="6" customFormat="false" ht="15" hidden="false" customHeight="false" outlineLevel="0" collapsed="false">
      <c r="A6" s="9" t="s">
        <v>320</v>
      </c>
      <c r="B6" s="9" t="s">
        <v>321</v>
      </c>
      <c r="C6" s="9" t="s">
        <v>322</v>
      </c>
      <c r="D6" s="9" t="s">
        <v>106</v>
      </c>
      <c r="E6" s="9" t="s">
        <v>323</v>
      </c>
      <c r="F6" s="9" t="s">
        <v>14</v>
      </c>
    </row>
    <row r="7" customFormat="false" ht="15" hidden="false" customHeight="false" outlineLevel="0" collapsed="false">
      <c r="A7" s="6" t="s">
        <v>324</v>
      </c>
      <c r="B7" s="6" t="s">
        <v>325</v>
      </c>
      <c r="C7" s="6" t="s">
        <v>326</v>
      </c>
      <c r="D7" s="6" t="s">
        <v>106</v>
      </c>
      <c r="E7" s="6" t="s">
        <v>327</v>
      </c>
      <c r="F7" s="6" t="s">
        <v>328</v>
      </c>
    </row>
    <row r="8" customFormat="false" ht="15" hidden="false" customHeight="false" outlineLevel="0" collapsed="false">
      <c r="A8" s="9" t="s">
        <v>50</v>
      </c>
      <c r="B8" s="9" t="s">
        <v>65</v>
      </c>
      <c r="C8" s="9" t="s">
        <v>329</v>
      </c>
      <c r="D8" s="9" t="s">
        <v>106</v>
      </c>
      <c r="E8" s="9" t="s">
        <v>330</v>
      </c>
      <c r="F8" s="9" t="s">
        <v>331</v>
      </c>
    </row>
    <row r="9" customFormat="false" ht="15" hidden="false" customHeight="false" outlineLevel="0" collapsed="false">
      <c r="A9" s="6" t="s">
        <v>332</v>
      </c>
      <c r="B9" s="6" t="s">
        <v>333</v>
      </c>
      <c r="C9" s="6" t="s">
        <v>334</v>
      </c>
      <c r="D9" s="6" t="s">
        <v>335</v>
      </c>
      <c r="E9" s="6" t="s">
        <v>336</v>
      </c>
      <c r="F9" s="6" t="s">
        <v>14</v>
      </c>
    </row>
    <row r="10" customFormat="false" ht="15" hidden="false" customHeight="false" outlineLevel="0" collapsed="false">
      <c r="A10" s="9" t="s">
        <v>337</v>
      </c>
      <c r="B10" s="9" t="s">
        <v>338</v>
      </c>
      <c r="C10" s="9" t="s">
        <v>339</v>
      </c>
      <c r="D10" s="9" t="s">
        <v>106</v>
      </c>
      <c r="E10" s="9" t="s">
        <v>340</v>
      </c>
      <c r="F10" s="9" t="s">
        <v>331</v>
      </c>
    </row>
    <row r="12" customFormat="false" ht="15" hidden="false" customHeight="false" outlineLevel="0" collapsed="false">
      <c r="A12" s="36" t="s">
        <v>341</v>
      </c>
      <c r="B12" s="36"/>
      <c r="C12" s="36"/>
      <c r="D12" s="36"/>
      <c r="E12" s="36"/>
      <c r="F12" s="36"/>
    </row>
    <row r="13" customFormat="false" ht="15" hidden="false" customHeight="false" outlineLevel="0" collapsed="false">
      <c r="A13" s="37" t="s">
        <v>342</v>
      </c>
      <c r="B13" s="37" t="s">
        <v>343</v>
      </c>
      <c r="C13" s="37" t="s">
        <v>337</v>
      </c>
      <c r="D13" s="37" t="s">
        <v>58</v>
      </c>
      <c r="E13" s="37" t="s">
        <v>344</v>
      </c>
      <c r="F13" s="37" t="s">
        <v>9</v>
      </c>
    </row>
    <row r="14" customFormat="false" ht="15" hidden="false" customHeight="false" outlineLevel="0" collapsed="false">
      <c r="A14" s="6" t="s">
        <v>60</v>
      </c>
      <c r="B14" s="6" t="s">
        <v>345</v>
      </c>
      <c r="C14" s="6" t="s">
        <v>338</v>
      </c>
      <c r="D14" s="6" t="s">
        <v>13</v>
      </c>
      <c r="E14" s="6" t="s">
        <v>346</v>
      </c>
      <c r="F14" s="6" t="s">
        <v>14</v>
      </c>
    </row>
    <row r="15" customFormat="false" ht="15" hidden="false" customHeight="false" outlineLevel="0" collapsed="false">
      <c r="A15" s="9" t="s">
        <v>65</v>
      </c>
      <c r="B15" s="9" t="s">
        <v>347</v>
      </c>
      <c r="C15" s="9" t="s">
        <v>338</v>
      </c>
      <c r="D15" s="9" t="s">
        <v>13</v>
      </c>
      <c r="E15" s="9" t="s">
        <v>346</v>
      </c>
      <c r="F15" s="9" t="s">
        <v>14</v>
      </c>
    </row>
    <row r="16" customFormat="false" ht="15" hidden="false" customHeight="false" outlineLevel="0" collapsed="false">
      <c r="A16" s="6" t="s">
        <v>69</v>
      </c>
      <c r="B16" s="6" t="s">
        <v>348</v>
      </c>
      <c r="C16" s="6" t="s">
        <v>338</v>
      </c>
      <c r="D16" s="6" t="s">
        <v>13</v>
      </c>
      <c r="E16" s="6" t="s">
        <v>346</v>
      </c>
      <c r="F16" s="6" t="s">
        <v>14</v>
      </c>
    </row>
    <row r="17" customFormat="false" ht="15" hidden="false" customHeight="false" outlineLevel="0" collapsed="false">
      <c r="A17" s="9" t="s">
        <v>78</v>
      </c>
      <c r="B17" s="9" t="s">
        <v>349</v>
      </c>
      <c r="C17" s="9" t="s">
        <v>338</v>
      </c>
      <c r="D17" s="9" t="s">
        <v>103</v>
      </c>
      <c r="E17" s="9" t="s">
        <v>350</v>
      </c>
      <c r="F17" s="9" t="s">
        <v>351</v>
      </c>
    </row>
    <row r="18" customFormat="false" ht="15" hidden="false" customHeight="false" outlineLevel="0" collapsed="false">
      <c r="A18" s="6" t="s">
        <v>141</v>
      </c>
      <c r="B18" s="6" t="s">
        <v>352</v>
      </c>
      <c r="C18" s="6" t="s">
        <v>338</v>
      </c>
      <c r="D18" s="6" t="s">
        <v>13</v>
      </c>
      <c r="E18" s="6" t="s">
        <v>353</v>
      </c>
      <c r="F18" s="6" t="s">
        <v>14</v>
      </c>
    </row>
    <row r="19" customFormat="false" ht="15" hidden="false" customHeight="false" outlineLevel="0" collapsed="false">
      <c r="A19" s="9" t="s">
        <v>146</v>
      </c>
      <c r="B19" s="9" t="s">
        <v>354</v>
      </c>
      <c r="C19" s="9" t="s">
        <v>338</v>
      </c>
      <c r="D19" s="9" t="s">
        <v>13</v>
      </c>
      <c r="E19" s="9" t="s">
        <v>353</v>
      </c>
      <c r="F19" s="9" t="s">
        <v>14</v>
      </c>
    </row>
    <row r="21" customFormat="false" ht="15" hidden="false" customHeight="false" outlineLevel="0" collapsed="false">
      <c r="A21" s="36" t="s">
        <v>355</v>
      </c>
      <c r="B21" s="36"/>
      <c r="C21" s="36"/>
      <c r="D21" s="36"/>
      <c r="E21" s="36"/>
      <c r="F21" s="36"/>
    </row>
    <row r="22" customFormat="false" ht="15" hidden="false" customHeight="false" outlineLevel="0" collapsed="false">
      <c r="A22" s="37" t="s">
        <v>356</v>
      </c>
      <c r="B22" s="37" t="s">
        <v>357</v>
      </c>
      <c r="C22" s="37" t="s">
        <v>358</v>
      </c>
      <c r="D22" s="37" t="s">
        <v>359</v>
      </c>
      <c r="E22" s="37" t="s">
        <v>360</v>
      </c>
      <c r="F22" s="37" t="s">
        <v>9</v>
      </c>
    </row>
    <row r="23" customFormat="false" ht="15" hidden="false" customHeight="false" outlineLevel="0" collapsed="false">
      <c r="A23" s="6" t="s">
        <v>361</v>
      </c>
      <c r="B23" s="6" t="s">
        <v>362</v>
      </c>
      <c r="C23" s="6" t="s">
        <v>363</v>
      </c>
      <c r="D23" s="6" t="s">
        <v>364</v>
      </c>
      <c r="E23" s="6" t="s">
        <v>365</v>
      </c>
      <c r="F23" s="6" t="s">
        <v>366</v>
      </c>
    </row>
    <row r="24" customFormat="false" ht="15" hidden="false" customHeight="false" outlineLevel="0" collapsed="false">
      <c r="A24" s="9" t="s">
        <v>367</v>
      </c>
      <c r="B24" s="9" t="s">
        <v>362</v>
      </c>
      <c r="C24" s="9" t="s">
        <v>363</v>
      </c>
      <c r="D24" s="9" t="s">
        <v>364</v>
      </c>
      <c r="E24" s="9" t="s">
        <v>368</v>
      </c>
      <c r="F24" s="9" t="s">
        <v>366</v>
      </c>
    </row>
    <row r="25" customFormat="false" ht="15" hidden="false" customHeight="false" outlineLevel="0" collapsed="false">
      <c r="A25" s="6" t="s">
        <v>369</v>
      </c>
      <c r="B25" s="6" t="s">
        <v>362</v>
      </c>
      <c r="C25" s="6" t="s">
        <v>353</v>
      </c>
      <c r="D25" s="6" t="s">
        <v>364</v>
      </c>
      <c r="E25" s="6" t="s">
        <v>365</v>
      </c>
      <c r="F25" s="6" t="s">
        <v>370</v>
      </c>
    </row>
    <row r="26" customFormat="false" ht="15" hidden="false" customHeight="false" outlineLevel="0" collapsed="false">
      <c r="A26" s="9" t="s">
        <v>371</v>
      </c>
      <c r="B26" s="9" t="s">
        <v>372</v>
      </c>
      <c r="C26" s="9" t="s">
        <v>353</v>
      </c>
      <c r="D26" s="9" t="s">
        <v>364</v>
      </c>
      <c r="E26" s="9" t="s">
        <v>135</v>
      </c>
      <c r="F26" s="9" t="s">
        <v>366</v>
      </c>
    </row>
    <row r="27" customFormat="false" ht="15" hidden="false" customHeight="false" outlineLevel="0" collapsed="false">
      <c r="A27" s="6" t="s">
        <v>373</v>
      </c>
      <c r="B27" s="6" t="s">
        <v>374</v>
      </c>
      <c r="C27" s="6" t="s">
        <v>353</v>
      </c>
      <c r="D27" s="6" t="s">
        <v>364</v>
      </c>
      <c r="E27" s="6" t="s">
        <v>135</v>
      </c>
      <c r="F27" s="6" t="s">
        <v>366</v>
      </c>
    </row>
  </sheetData>
  <mergeCells count="4">
    <mergeCell ref="A1:F1"/>
    <mergeCell ref="A3:F3"/>
    <mergeCell ref="A12:F12"/>
    <mergeCell ref="A21:F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CAF50"/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0" min="1" style="0" width="20"/>
  </cols>
  <sheetData>
    <row r="1" customFormat="false" ht="19.7" hidden="false" customHeight="false" outlineLevel="0" collapsed="false">
      <c r="A1" s="15" t="s">
        <v>375</v>
      </c>
      <c r="B1" s="15"/>
      <c r="C1" s="15"/>
      <c r="D1" s="15"/>
      <c r="E1" s="15"/>
      <c r="F1" s="15"/>
      <c r="G1" s="15"/>
      <c r="H1" s="15"/>
      <c r="I1" s="15"/>
      <c r="J1" s="15"/>
    </row>
    <row r="3" customFormat="false" ht="15" hidden="false" customHeight="false" outlineLevel="0" collapsed="false">
      <c r="A3" s="5" t="s">
        <v>376</v>
      </c>
      <c r="B3" s="5" t="s">
        <v>377</v>
      </c>
      <c r="C3" s="5" t="s">
        <v>378</v>
      </c>
      <c r="D3" s="5" t="s">
        <v>379</v>
      </c>
      <c r="E3" s="5" t="s">
        <v>380</v>
      </c>
      <c r="F3" s="5" t="s">
        <v>381</v>
      </c>
      <c r="G3" s="5" t="s">
        <v>382</v>
      </c>
      <c r="H3" s="5" t="s">
        <v>383</v>
      </c>
      <c r="I3" s="5" t="s">
        <v>384</v>
      </c>
      <c r="J3" s="5" t="s">
        <v>9</v>
      </c>
    </row>
    <row r="4" customFormat="false" ht="15" hidden="false" customHeight="false" outlineLevel="0" collapsed="false">
      <c r="A4" s="6" t="s">
        <v>385</v>
      </c>
      <c r="B4" s="6" t="s">
        <v>386</v>
      </c>
      <c r="C4" s="6" t="s">
        <v>387</v>
      </c>
      <c r="D4" s="6" t="s">
        <v>388</v>
      </c>
      <c r="E4" s="6" t="n">
        <v>4</v>
      </c>
      <c r="F4" s="6" t="s">
        <v>389</v>
      </c>
      <c r="G4" s="6" t="s">
        <v>390</v>
      </c>
      <c r="H4" s="6" t="s">
        <v>391</v>
      </c>
      <c r="I4" s="6" t="s">
        <v>392</v>
      </c>
      <c r="J4" s="6" t="s">
        <v>14</v>
      </c>
    </row>
    <row r="5" customFormat="false" ht="15" hidden="false" customHeight="false" outlineLevel="0" collapsed="false">
      <c r="A5" s="9" t="s">
        <v>393</v>
      </c>
      <c r="B5" s="9" t="s">
        <v>394</v>
      </c>
      <c r="C5" s="9" t="s">
        <v>395</v>
      </c>
      <c r="D5" s="9" t="s">
        <v>396</v>
      </c>
      <c r="E5" s="9" t="n">
        <v>8</v>
      </c>
      <c r="F5" s="9" t="s">
        <v>397</v>
      </c>
      <c r="G5" s="9" t="s">
        <v>398</v>
      </c>
      <c r="H5" s="9" t="s">
        <v>391</v>
      </c>
      <c r="I5" s="9" t="s">
        <v>376</v>
      </c>
      <c r="J5" s="9" t="s">
        <v>14</v>
      </c>
    </row>
    <row r="6" customFormat="false" ht="15" hidden="false" customHeight="false" outlineLevel="0" collapsed="false">
      <c r="A6" s="6" t="s">
        <v>399</v>
      </c>
      <c r="B6" s="6" t="s">
        <v>400</v>
      </c>
      <c r="C6" s="6" t="s">
        <v>401</v>
      </c>
      <c r="D6" s="6" t="s">
        <v>396</v>
      </c>
      <c r="E6" s="6" t="n">
        <v>8</v>
      </c>
      <c r="F6" s="6" t="s">
        <v>397</v>
      </c>
      <c r="G6" s="6" t="s">
        <v>402</v>
      </c>
      <c r="H6" s="6" t="s">
        <v>391</v>
      </c>
      <c r="I6" s="6" t="s">
        <v>376</v>
      </c>
      <c r="J6" s="6" t="s">
        <v>14</v>
      </c>
    </row>
    <row r="7" customFormat="false" ht="15" hidden="false" customHeight="false" outlineLevel="0" collapsed="false">
      <c r="A7" s="9" t="s">
        <v>403</v>
      </c>
      <c r="B7" s="9" t="s">
        <v>404</v>
      </c>
      <c r="C7" s="9" t="s">
        <v>405</v>
      </c>
      <c r="D7" s="9" t="s">
        <v>388</v>
      </c>
      <c r="E7" s="9" t="n">
        <v>4</v>
      </c>
      <c r="F7" s="9" t="s">
        <v>389</v>
      </c>
      <c r="G7" s="9" t="s">
        <v>390</v>
      </c>
      <c r="H7" s="9" t="s">
        <v>391</v>
      </c>
      <c r="I7" s="9" t="s">
        <v>406</v>
      </c>
      <c r="J7" s="9" t="s">
        <v>14</v>
      </c>
    </row>
    <row r="8" customFormat="false" ht="15" hidden="false" customHeight="false" outlineLevel="0" collapsed="false">
      <c r="A8" s="6" t="s">
        <v>407</v>
      </c>
      <c r="B8" s="6" t="s">
        <v>408</v>
      </c>
      <c r="C8" s="6" t="s">
        <v>409</v>
      </c>
      <c r="D8" s="6" t="s">
        <v>388</v>
      </c>
      <c r="E8" s="6" t="n">
        <v>4</v>
      </c>
      <c r="F8" s="6" t="s">
        <v>389</v>
      </c>
      <c r="G8" s="6" t="s">
        <v>390</v>
      </c>
      <c r="H8" s="6" t="s">
        <v>391</v>
      </c>
      <c r="I8" s="6" t="s">
        <v>376</v>
      </c>
      <c r="J8" s="6" t="s">
        <v>14</v>
      </c>
    </row>
    <row r="9" customFormat="false" ht="15" hidden="false" customHeight="false" outlineLevel="0" collapsed="false">
      <c r="A9" s="9" t="s">
        <v>410</v>
      </c>
      <c r="B9" s="9" t="s">
        <v>411</v>
      </c>
      <c r="C9" s="9" t="s">
        <v>412</v>
      </c>
      <c r="D9" s="9" t="s">
        <v>388</v>
      </c>
      <c r="E9" s="9" t="n">
        <v>4</v>
      </c>
      <c r="F9" s="9" t="s">
        <v>389</v>
      </c>
      <c r="G9" s="9" t="s">
        <v>413</v>
      </c>
      <c r="H9" s="9" t="s">
        <v>391</v>
      </c>
      <c r="I9" s="9" t="s">
        <v>376</v>
      </c>
      <c r="J9" s="9" t="s">
        <v>14</v>
      </c>
    </row>
    <row r="10" customFormat="false" ht="15" hidden="false" customHeight="false" outlineLevel="0" collapsed="false">
      <c r="A10" s="6" t="s">
        <v>414</v>
      </c>
      <c r="B10" s="6" t="s">
        <v>415</v>
      </c>
      <c r="C10" s="6" t="s">
        <v>416</v>
      </c>
      <c r="D10" s="6" t="s">
        <v>417</v>
      </c>
      <c r="E10" s="6" t="n">
        <v>8</v>
      </c>
      <c r="F10" s="6" t="s">
        <v>418</v>
      </c>
      <c r="G10" s="6" t="s">
        <v>419</v>
      </c>
      <c r="H10" s="6" t="s">
        <v>420</v>
      </c>
      <c r="I10" s="6" t="s">
        <v>421</v>
      </c>
      <c r="J10" s="6" t="s">
        <v>14</v>
      </c>
    </row>
    <row r="11" customFormat="false" ht="15" hidden="false" customHeight="false" outlineLevel="0" collapsed="false">
      <c r="A11" s="9" t="s">
        <v>422</v>
      </c>
      <c r="B11" s="9" t="s">
        <v>423</v>
      </c>
      <c r="C11" s="9" t="s">
        <v>424</v>
      </c>
      <c r="D11" s="9" t="s">
        <v>417</v>
      </c>
      <c r="E11" s="9" t="n">
        <v>8</v>
      </c>
      <c r="F11" s="9" t="s">
        <v>418</v>
      </c>
      <c r="G11" s="9" t="s">
        <v>425</v>
      </c>
      <c r="H11" s="9" t="s">
        <v>420</v>
      </c>
      <c r="I11" s="9" t="s">
        <v>421</v>
      </c>
      <c r="J11" s="9" t="s">
        <v>14</v>
      </c>
    </row>
    <row r="13" customFormat="false" ht="15" hidden="false" customHeight="false" outlineLevel="0" collapsed="false">
      <c r="A13" s="36" t="s">
        <v>426</v>
      </c>
      <c r="B13" s="36"/>
      <c r="C13" s="36"/>
      <c r="D13" s="36"/>
      <c r="E13" s="36"/>
      <c r="F13" s="36"/>
      <c r="G13" s="36"/>
      <c r="H13" s="36"/>
      <c r="I13" s="36"/>
      <c r="J13" s="36"/>
    </row>
    <row r="14" customFormat="false" ht="15" hidden="false" customHeight="false" outlineLevel="0" collapsed="false">
      <c r="A14" s="5" t="s">
        <v>427</v>
      </c>
      <c r="B14" s="5" t="s">
        <v>377</v>
      </c>
      <c r="C14" s="5" t="s">
        <v>378</v>
      </c>
      <c r="D14" s="5" t="s">
        <v>379</v>
      </c>
      <c r="E14" s="5" t="s">
        <v>380</v>
      </c>
      <c r="F14" s="5" t="s">
        <v>381</v>
      </c>
      <c r="G14" s="5" t="s">
        <v>382</v>
      </c>
      <c r="H14" s="5" t="s">
        <v>383</v>
      </c>
      <c r="I14" s="5" t="s">
        <v>384</v>
      </c>
      <c r="J14" s="5" t="s">
        <v>9</v>
      </c>
    </row>
    <row r="15" customFormat="false" ht="15" hidden="false" customHeight="false" outlineLevel="0" collapsed="false">
      <c r="A15" s="6" t="s">
        <v>428</v>
      </c>
      <c r="B15" s="6" t="s">
        <v>429</v>
      </c>
      <c r="C15" s="6" t="s">
        <v>430</v>
      </c>
      <c r="D15" s="6" t="s">
        <v>417</v>
      </c>
      <c r="E15" s="6" t="n">
        <v>8</v>
      </c>
      <c r="F15" s="6" t="s">
        <v>418</v>
      </c>
      <c r="G15" s="6" t="s">
        <v>431</v>
      </c>
      <c r="H15" s="6" t="s">
        <v>432</v>
      </c>
      <c r="I15" s="6" t="s">
        <v>433</v>
      </c>
      <c r="J15" s="6" t="s">
        <v>14</v>
      </c>
    </row>
    <row r="16" customFormat="false" ht="15" hidden="false" customHeight="false" outlineLevel="0" collapsed="false">
      <c r="A16" s="9" t="s">
        <v>434</v>
      </c>
      <c r="B16" s="9" t="s">
        <v>435</v>
      </c>
      <c r="C16" s="9" t="s">
        <v>436</v>
      </c>
      <c r="D16" s="9" t="s">
        <v>417</v>
      </c>
      <c r="E16" s="9" t="n">
        <v>8</v>
      </c>
      <c r="F16" s="9" t="s">
        <v>397</v>
      </c>
      <c r="G16" s="9" t="s">
        <v>437</v>
      </c>
      <c r="H16" s="9" t="s">
        <v>432</v>
      </c>
      <c r="I16" s="9" t="s">
        <v>438</v>
      </c>
      <c r="J16" s="9" t="s">
        <v>14</v>
      </c>
    </row>
    <row r="17" customFormat="false" ht="15" hidden="false" customHeight="false" outlineLevel="0" collapsed="false">
      <c r="A17" s="6" t="s">
        <v>439</v>
      </c>
      <c r="B17" s="6" t="s">
        <v>440</v>
      </c>
      <c r="C17" s="6" t="s">
        <v>441</v>
      </c>
      <c r="D17" s="6" t="s">
        <v>417</v>
      </c>
      <c r="E17" s="6" t="n">
        <v>8</v>
      </c>
      <c r="F17" s="6" t="s">
        <v>397</v>
      </c>
      <c r="G17" s="6" t="s">
        <v>437</v>
      </c>
      <c r="H17" s="6" t="s">
        <v>432</v>
      </c>
      <c r="I17" s="6" t="s">
        <v>442</v>
      </c>
      <c r="J17" s="6" t="s">
        <v>14</v>
      </c>
    </row>
    <row r="18" customFormat="false" ht="15" hidden="false" customHeight="false" outlineLevel="0" collapsed="false">
      <c r="A18" s="9" t="s">
        <v>443</v>
      </c>
      <c r="B18" s="9" t="s">
        <v>444</v>
      </c>
      <c r="C18" s="9" t="s">
        <v>445</v>
      </c>
      <c r="D18" s="9" t="s">
        <v>417</v>
      </c>
      <c r="E18" s="9" t="n">
        <v>8</v>
      </c>
      <c r="F18" s="9" t="s">
        <v>446</v>
      </c>
      <c r="G18" s="9" t="s">
        <v>425</v>
      </c>
      <c r="H18" s="9" t="s">
        <v>432</v>
      </c>
      <c r="I18" s="9" t="s">
        <v>447</v>
      </c>
      <c r="J18" s="9" t="s">
        <v>14</v>
      </c>
    </row>
    <row r="19" customFormat="false" ht="15" hidden="false" customHeight="false" outlineLevel="0" collapsed="false">
      <c r="A19" s="6" t="s">
        <v>448</v>
      </c>
      <c r="B19" s="6" t="s">
        <v>449</v>
      </c>
      <c r="C19" s="6" t="s">
        <v>450</v>
      </c>
      <c r="D19" s="6" t="s">
        <v>417</v>
      </c>
      <c r="E19" s="6" t="n">
        <v>8</v>
      </c>
      <c r="F19" s="6" t="s">
        <v>446</v>
      </c>
      <c r="G19" s="6" t="s">
        <v>437</v>
      </c>
      <c r="H19" s="6" t="s">
        <v>432</v>
      </c>
      <c r="I19" s="6" t="s">
        <v>451</v>
      </c>
      <c r="J19" s="6" t="s">
        <v>14</v>
      </c>
    </row>
    <row r="20" customFormat="false" ht="15" hidden="false" customHeight="false" outlineLevel="0" collapsed="false">
      <c r="A20" s="9" t="s">
        <v>452</v>
      </c>
      <c r="B20" s="9" t="s">
        <v>453</v>
      </c>
      <c r="C20" s="9" t="s">
        <v>454</v>
      </c>
      <c r="D20" s="9" t="s">
        <v>417</v>
      </c>
      <c r="E20" s="9" t="n">
        <v>8</v>
      </c>
      <c r="F20" s="9" t="s">
        <v>418</v>
      </c>
      <c r="G20" s="9" t="s">
        <v>455</v>
      </c>
      <c r="H20" s="9" t="s">
        <v>432</v>
      </c>
      <c r="I20" s="9" t="s">
        <v>456</v>
      </c>
      <c r="J20" s="9" t="s">
        <v>14</v>
      </c>
    </row>
    <row r="21" customFormat="false" ht="15" hidden="false" customHeight="false" outlineLevel="0" collapsed="false">
      <c r="A21" s="6" t="s">
        <v>457</v>
      </c>
      <c r="B21" s="6" t="s">
        <v>458</v>
      </c>
      <c r="C21" s="6" t="s">
        <v>459</v>
      </c>
      <c r="D21" s="6" t="s">
        <v>417</v>
      </c>
      <c r="E21" s="6" t="n">
        <v>8</v>
      </c>
      <c r="F21" s="6" t="s">
        <v>446</v>
      </c>
      <c r="G21" s="6" t="s">
        <v>425</v>
      </c>
      <c r="H21" s="6" t="s">
        <v>432</v>
      </c>
      <c r="I21" s="6" t="s">
        <v>457</v>
      </c>
      <c r="J21" s="6" t="s">
        <v>14</v>
      </c>
    </row>
    <row r="22" customFormat="false" ht="15" hidden="false" customHeight="false" outlineLevel="0" collapsed="false">
      <c r="A22" s="9" t="s">
        <v>460</v>
      </c>
      <c r="B22" s="9" t="s">
        <v>461</v>
      </c>
      <c r="C22" s="9" t="s">
        <v>462</v>
      </c>
      <c r="D22" s="9" t="s">
        <v>417</v>
      </c>
      <c r="E22" s="9" t="n">
        <v>8</v>
      </c>
      <c r="F22" s="9" t="s">
        <v>446</v>
      </c>
      <c r="G22" s="9" t="s">
        <v>419</v>
      </c>
      <c r="H22" s="9" t="s">
        <v>432</v>
      </c>
      <c r="I22" s="9" t="s">
        <v>463</v>
      </c>
      <c r="J22" s="9" t="s">
        <v>14</v>
      </c>
    </row>
    <row r="23" customFormat="false" ht="15" hidden="false" customHeight="false" outlineLevel="0" collapsed="false">
      <c r="A23" s="6" t="s">
        <v>464</v>
      </c>
      <c r="B23" s="6" t="s">
        <v>465</v>
      </c>
      <c r="C23" s="6" t="s">
        <v>466</v>
      </c>
      <c r="D23" s="6" t="s">
        <v>417</v>
      </c>
      <c r="E23" s="6" t="n">
        <v>8</v>
      </c>
      <c r="F23" s="6" t="s">
        <v>418</v>
      </c>
      <c r="G23" s="6" t="s">
        <v>419</v>
      </c>
      <c r="H23" s="6" t="s">
        <v>432</v>
      </c>
      <c r="I23" s="6" t="s">
        <v>467</v>
      </c>
      <c r="J23" s="6" t="s">
        <v>14</v>
      </c>
    </row>
  </sheetData>
  <mergeCells count="2">
    <mergeCell ref="A1:J1"/>
    <mergeCell ref="A13:J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2026-04-12T19:51:04Z</dcterms:created>
  <dc:creator>openpyxl</dc:creator>
  <dc:description/>
  <dc:language>en-US</dc:language>
  <cp:lastModifiedBy/>
  <dcterms:modified xsi:type="dcterms:W3CDTF">2026-04-12T19:51:04Z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